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/>
  </bookViews>
  <sheets>
    <sheet name="Summary" sheetId="10" r:id="rId1"/>
    <sheet name="Patna (East)" sheetId="16" r:id="rId2"/>
    <sheet name="Patna (West)" sheetId="4" r:id="rId3"/>
    <sheet name="Magadh" sheetId="7" r:id="rId4"/>
    <sheet name="Bhagalpur" sheetId="6" r:id="rId5"/>
    <sheet name="Munger" sheetId="11" r:id="rId6"/>
    <sheet name="Kosi" sheetId="5" r:id="rId7"/>
    <sheet name="Purnea" sheetId="12" r:id="rId8"/>
    <sheet name="Tirhut (East)" sheetId="15" r:id="rId9"/>
    <sheet name="Tirhut (West)" sheetId="8" r:id="rId10"/>
    <sheet name="Darbhanga" sheetId="13" r:id="rId11"/>
    <sheet name="Saran" sheetId="14" r:id="rId12"/>
  </sheets>
  <definedNames>
    <definedName name="_xlnm._FilterDatabase" localSheetId="10" hidden="1">Darbhanga!$A$5:$V$26</definedName>
    <definedName name="_xlnm._FilterDatabase" localSheetId="8" hidden="1">'Tirhut (East)'!$A$5:$V$26</definedName>
    <definedName name="_xlnm._FilterDatabase" localSheetId="9" hidden="1">'Tirhut (West)'!$A$5:$V$9</definedName>
    <definedName name="_xlnm.Print_Area" localSheetId="10">Darbhanga!$A$1:$V$26</definedName>
    <definedName name="_xlnm.Print_Area" localSheetId="3">Magadh!$A$1:$W$12</definedName>
    <definedName name="_xlnm.Print_Area" localSheetId="5">Munger!$A$1:$W$16</definedName>
    <definedName name="_xlnm.Print_Area" localSheetId="0">Summary!$A$1:$W$18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V10" i="16"/>
  <c r="S14" i="10"/>
  <c r="G13"/>
  <c r="J18"/>
  <c r="Y15"/>
  <c r="Y8"/>
  <c r="D14"/>
  <c r="G14" s="1"/>
  <c r="F14"/>
  <c r="I14" s="1"/>
  <c r="E14"/>
  <c r="H14" s="1"/>
  <c r="S7"/>
  <c r="F7"/>
  <c r="I7" s="1"/>
  <c r="E7"/>
  <c r="H7" s="1"/>
  <c r="D7"/>
  <c r="G7" s="1"/>
  <c r="V7"/>
  <c r="U10" i="16"/>
  <c r="U7" i="10" s="1"/>
  <c r="T10" i="16"/>
  <c r="R7" i="10" s="1"/>
  <c r="S10" i="16"/>
  <c r="Q7" i="10" s="1"/>
  <c r="R10" i="16"/>
  <c r="P7" i="10" s="1"/>
  <c r="Q10" i="16"/>
  <c r="O7" i="10" s="1"/>
  <c r="P10" i="16"/>
  <c r="N7" i="10" s="1"/>
  <c r="O10" i="16"/>
  <c r="M7" i="10" s="1"/>
  <c r="N10" i="16"/>
  <c r="L7" i="10" s="1"/>
  <c r="M10" i="16"/>
  <c r="K7" i="10" s="1"/>
  <c r="J10" i="16"/>
  <c r="I10"/>
  <c r="H10"/>
  <c r="E10"/>
  <c r="V3"/>
  <c r="U25" i="15"/>
  <c r="V14" i="10" s="1"/>
  <c r="T25" i="15"/>
  <c r="U14" i="10" s="1"/>
  <c r="S25" i="15"/>
  <c r="R14" i="10" s="1"/>
  <c r="R25" i="15"/>
  <c r="Q14" i="10" s="1"/>
  <c r="Q25" i="15"/>
  <c r="P14" i="10" s="1"/>
  <c r="P25" i="15"/>
  <c r="O14" i="10" s="1"/>
  <c r="O25" i="15"/>
  <c r="N14" i="10" s="1"/>
  <c r="N25" i="15"/>
  <c r="M14" i="10" s="1"/>
  <c r="M25" i="15"/>
  <c r="L14" i="10" s="1"/>
  <c r="L25" i="15"/>
  <c r="K14" i="10" s="1"/>
  <c r="I25" i="15"/>
  <c r="H25"/>
  <c r="E25"/>
  <c r="U3"/>
  <c r="A2"/>
  <c r="A2" i="14"/>
  <c r="A2" i="13"/>
  <c r="A2" i="8"/>
  <c r="A2" i="12"/>
  <c r="A2" i="5"/>
  <c r="A2" i="11"/>
  <c r="A2" i="6"/>
  <c r="A2" i="7"/>
  <c r="T14" i="10" l="1"/>
  <c r="Y14" s="1"/>
  <c r="T7"/>
  <c r="Y7" s="1"/>
  <c r="H14" i="6"/>
  <c r="E14"/>
  <c r="D17" i="10"/>
  <c r="U12" i="14"/>
  <c r="V17" i="10" s="1"/>
  <c r="T12" i="14"/>
  <c r="U17" i="10" s="1"/>
  <c r="S12" i="14"/>
  <c r="R17" i="10" s="1"/>
  <c r="R12" i="14"/>
  <c r="Q17" i="10" s="1"/>
  <c r="Q12" i="14"/>
  <c r="P17" i="10" s="1"/>
  <c r="P12" i="14"/>
  <c r="O17" i="10" s="1"/>
  <c r="O12" i="14"/>
  <c r="N17" i="10" s="1"/>
  <c r="N12" i="14"/>
  <c r="M17" i="10" s="1"/>
  <c r="M12" i="14"/>
  <c r="L17" i="10" s="1"/>
  <c r="L12" i="14"/>
  <c r="K17" i="10" s="1"/>
  <c r="I12" i="14"/>
  <c r="S17" i="10" s="1"/>
  <c r="H12" i="14"/>
  <c r="F17" i="10" s="1"/>
  <c r="I17" s="1"/>
  <c r="E12" i="14"/>
  <c r="E17" i="10" s="1"/>
  <c r="U3" i="14"/>
  <c r="H16" i="10"/>
  <c r="D16"/>
  <c r="E25" i="13"/>
  <c r="E16" i="10" s="1"/>
  <c r="U25" i="13"/>
  <c r="V16" i="10" s="1"/>
  <c r="T25" i="13"/>
  <c r="U16" i="10" s="1"/>
  <c r="S25" i="13"/>
  <c r="R16" i="10" s="1"/>
  <c r="R25" i="13"/>
  <c r="Q16" i="10" s="1"/>
  <c r="Q25" i="13"/>
  <c r="P16" i="10" s="1"/>
  <c r="P25" i="13"/>
  <c r="O16" i="10" s="1"/>
  <c r="O25" i="13"/>
  <c r="N16" i="10" s="1"/>
  <c r="N25" i="13"/>
  <c r="M16" i="10" s="1"/>
  <c r="M25" i="13"/>
  <c r="L16" i="10" s="1"/>
  <c r="L25" i="13"/>
  <c r="K16" i="10" s="1"/>
  <c r="I25" i="13"/>
  <c r="S16" i="10" s="1"/>
  <c r="H25" i="13"/>
  <c r="F16" i="10" s="1"/>
  <c r="I16" s="1"/>
  <c r="U3" i="13"/>
  <c r="D13" i="10"/>
  <c r="E29" i="12"/>
  <c r="E13" i="10" s="1"/>
  <c r="H13" s="1"/>
  <c r="D12"/>
  <c r="F12"/>
  <c r="I12" s="1"/>
  <c r="E10" i="5"/>
  <c r="E12" i="10" s="1"/>
  <c r="H12" s="1"/>
  <c r="H10" i="5"/>
  <c r="W29" i="12"/>
  <c r="V13" i="10" s="1"/>
  <c r="V29" i="12"/>
  <c r="U13" i="10" s="1"/>
  <c r="U29" i="12"/>
  <c r="R13" i="10" s="1"/>
  <c r="T29" i="12"/>
  <c r="Q13" i="10" s="1"/>
  <c r="S29" i="12"/>
  <c r="P13" i="10" s="1"/>
  <c r="R29" i="12"/>
  <c r="O13" i="10" s="1"/>
  <c r="Q29" i="12"/>
  <c r="N13" i="10" s="1"/>
  <c r="P29" i="12"/>
  <c r="M13" i="10" s="1"/>
  <c r="O29" i="12"/>
  <c r="L13" i="10" s="1"/>
  <c r="N29" i="12"/>
  <c r="K13" i="10" s="1"/>
  <c r="K29" i="12"/>
  <c r="S13" i="10" s="1"/>
  <c r="H29" i="12"/>
  <c r="F13" i="10" s="1"/>
  <c r="I13" s="1"/>
  <c r="W3" i="12"/>
  <c r="D11" i="10"/>
  <c r="G11" s="1"/>
  <c r="E15" i="11"/>
  <c r="E11" i="10" s="1"/>
  <c r="H11" s="1"/>
  <c r="O10"/>
  <c r="Q10"/>
  <c r="U10"/>
  <c r="F10"/>
  <c r="I10" s="1"/>
  <c r="H12" i="7"/>
  <c r="E10" i="10"/>
  <c r="D10"/>
  <c r="V15" i="11"/>
  <c r="V11" i="10" s="1"/>
  <c r="U15" i="11"/>
  <c r="T15"/>
  <c r="R11" i="10" s="1"/>
  <c r="S15" i="11"/>
  <c r="Q11" i="10" s="1"/>
  <c r="R15" i="11"/>
  <c r="P11" i="10" s="1"/>
  <c r="Q15" i="11"/>
  <c r="O11" i="10" s="1"/>
  <c r="P15" i="11"/>
  <c r="N11" i="10" s="1"/>
  <c r="O15" i="11"/>
  <c r="M11" i="10" s="1"/>
  <c r="N15" i="11"/>
  <c r="L11" i="10" s="1"/>
  <c r="M15" i="11"/>
  <c r="K11" i="10" s="1"/>
  <c r="J15" i="11"/>
  <c r="S11" i="10" s="1"/>
  <c r="I15" i="11"/>
  <c r="H15"/>
  <c r="F11" i="10" s="1"/>
  <c r="I11" s="1"/>
  <c r="V3" i="11"/>
  <c r="M14" i="6"/>
  <c r="K10" i="10" s="1"/>
  <c r="N14" i="6"/>
  <c r="L10" i="10" s="1"/>
  <c r="O14" i="6"/>
  <c r="M10" i="10" s="1"/>
  <c r="P14" i="6"/>
  <c r="N10" i="10" s="1"/>
  <c r="Q14" i="6"/>
  <c r="R14"/>
  <c r="P10" i="10" s="1"/>
  <c r="S14" i="6"/>
  <c r="T14"/>
  <c r="R10" i="10" s="1"/>
  <c r="U14" i="6"/>
  <c r="U11" i="10" s="1"/>
  <c r="V14" i="6"/>
  <c r="V10" i="10" s="1"/>
  <c r="J14" i="6"/>
  <c r="S10" i="10" s="1"/>
  <c r="M12" i="7"/>
  <c r="K9" i="10" s="1"/>
  <c r="N12" i="7"/>
  <c r="L9" i="10" s="1"/>
  <c r="O12" i="7"/>
  <c r="M9" i="10" s="1"/>
  <c r="P12" i="7"/>
  <c r="N9" i="10" s="1"/>
  <c r="Q12" i="7"/>
  <c r="O9" i="10" s="1"/>
  <c r="R12" i="7"/>
  <c r="P9" i="10" s="1"/>
  <c r="S12" i="7"/>
  <c r="Q9" i="10" s="1"/>
  <c r="T12" i="7"/>
  <c r="R9" i="10" s="1"/>
  <c r="U12" i="7"/>
  <c r="U9" i="10" s="1"/>
  <c r="V12" i="7"/>
  <c r="V9" i="10" s="1"/>
  <c r="J12" i="7"/>
  <c r="F9" i="10"/>
  <c r="I9" s="1"/>
  <c r="U3" i="8"/>
  <c r="V3" i="5"/>
  <c r="V3" i="6"/>
  <c r="V3" i="7"/>
  <c r="V3" i="4"/>
  <c r="J10" i="5"/>
  <c r="S12" i="10" s="1"/>
  <c r="D9"/>
  <c r="G9" s="1"/>
  <c r="M10" i="5"/>
  <c r="K12" i="10" s="1"/>
  <c r="N10" i="5"/>
  <c r="L12" i="10" s="1"/>
  <c r="O10" i="5"/>
  <c r="M12" i="10" s="1"/>
  <c r="P10" i="5"/>
  <c r="N12" i="10" s="1"/>
  <c r="Q10" i="5"/>
  <c r="O12" i="10" s="1"/>
  <c r="R10" i="5"/>
  <c r="P12" i="10" s="1"/>
  <c r="S10" i="5"/>
  <c r="Q12" i="10" s="1"/>
  <c r="T10" i="5"/>
  <c r="R12" i="10" s="1"/>
  <c r="U10" i="5"/>
  <c r="U12" i="10" s="1"/>
  <c r="V10" i="5"/>
  <c r="V12" i="10" s="1"/>
  <c r="I14" i="6"/>
  <c r="I12" i="7"/>
  <c r="S9" i="10"/>
  <c r="E12" i="7"/>
  <c r="E9" i="10" s="1"/>
  <c r="H9" s="1"/>
  <c r="G18" l="1"/>
  <c r="M18"/>
  <c r="Q18"/>
  <c r="H18"/>
  <c r="L18"/>
  <c r="P18"/>
  <c r="K18"/>
  <c r="O18"/>
  <c r="S18"/>
  <c r="N18"/>
  <c r="R18"/>
  <c r="E18"/>
  <c r="U18"/>
  <c r="D18"/>
  <c r="I18"/>
  <c r="F18"/>
  <c r="V18"/>
  <c r="T12"/>
  <c r="Y12" s="1"/>
  <c r="T16"/>
  <c r="Y16" s="1"/>
  <c r="T10"/>
  <c r="Y10" s="1"/>
  <c r="T11"/>
  <c r="Y11" s="1"/>
  <c r="T13"/>
  <c r="T17"/>
  <c r="Y17" s="1"/>
  <c r="T9"/>
  <c r="Y9" s="1"/>
  <c r="T18" l="1"/>
  <c r="Y18" s="1"/>
  <c r="Y13"/>
</calcChain>
</file>

<file path=xl/sharedStrings.xml><?xml version="1.0" encoding="utf-8"?>
<sst xmlns="http://schemas.openxmlformats.org/spreadsheetml/2006/main" count="716" uniqueCount="360">
  <si>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</si>
  <si>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</si>
  <si>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</si>
  <si>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</si>
  <si>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</si>
  <si>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</si>
  <si>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</si>
  <si>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</si>
  <si>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</si>
  <si>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</si>
  <si>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</si>
  <si>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</si>
  <si>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</si>
  <si>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</si>
  <si>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</si>
  <si>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</si>
  <si>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</si>
  <si>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</si>
  <si>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</si>
  <si>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</si>
  <si>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</si>
  <si>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</si>
  <si>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</si>
  <si>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</si>
  <si>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</si>
  <si>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</si>
  <si>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</si>
  <si>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</si>
  <si>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</si>
  <si>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</si>
  <si>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</si>
  <si>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>S. N.</t>
  </si>
  <si>
    <t>Agioan</t>
  </si>
  <si>
    <t>Bhojpur</t>
  </si>
  <si>
    <t>Jagdishpur</t>
  </si>
  <si>
    <t>Bhagalpur</t>
  </si>
  <si>
    <t>Lakhisarai</t>
  </si>
  <si>
    <t>Munger</t>
  </si>
  <si>
    <t>Halsi</t>
  </si>
  <si>
    <t>Pipariya</t>
  </si>
  <si>
    <t>GH-1</t>
  </si>
  <si>
    <t>Sitamarhi</t>
  </si>
  <si>
    <t>Parihar</t>
  </si>
  <si>
    <t>Sonbarsa</t>
  </si>
  <si>
    <t>Bathnaha</t>
  </si>
  <si>
    <t>GH-2</t>
  </si>
  <si>
    <t>Parsauni</t>
  </si>
  <si>
    <t>Riga</t>
  </si>
  <si>
    <t>Belsand</t>
  </si>
  <si>
    <t>S.G.H.S., Parihar</t>
  </si>
  <si>
    <t>H.S., Bhutahi</t>
  </si>
  <si>
    <t>H.S., Yogibana Bazar</t>
  </si>
  <si>
    <t>H.S., Parsauni Chowk</t>
  </si>
  <si>
    <t>H.S., Rewasi</t>
  </si>
  <si>
    <t>H.S., Belsand</t>
  </si>
  <si>
    <t>GH-3</t>
  </si>
  <si>
    <t>Bairgania</t>
  </si>
  <si>
    <t>Suppi</t>
  </si>
  <si>
    <t>Majarganj</t>
  </si>
  <si>
    <t>Jaurimal H.S., Bairgania</t>
  </si>
  <si>
    <t>H.S., Suppi</t>
  </si>
  <si>
    <t>H.S., Majarganj</t>
  </si>
  <si>
    <t>GH-4</t>
  </si>
  <si>
    <t>Sursand</t>
  </si>
  <si>
    <t>Pupri</t>
  </si>
  <si>
    <t>Choraut</t>
  </si>
  <si>
    <t>Saryu H.S., Sursand</t>
  </si>
  <si>
    <t>Proj. H.S., Pupri</t>
  </si>
  <si>
    <t>H.S., Choraut</t>
  </si>
  <si>
    <t>GH-5</t>
  </si>
  <si>
    <t>Bajpatti</t>
  </si>
  <si>
    <t>Nanpur</t>
  </si>
  <si>
    <t>Bokhra</t>
  </si>
  <si>
    <t>H.S., Bajpatti</t>
  </si>
  <si>
    <t>H.S., Janipur</t>
  </si>
  <si>
    <t>H.S., Kharka</t>
  </si>
  <si>
    <t>GH-6</t>
  </si>
  <si>
    <t>Dumra</t>
  </si>
  <si>
    <t>Runni saidpur</t>
  </si>
  <si>
    <t>K.G.H.S., Dumra</t>
  </si>
  <si>
    <t>H.S., Morsand</t>
  </si>
  <si>
    <t>GH-7</t>
  </si>
  <si>
    <t>D.N.H.S., Gorpa</t>
  </si>
  <si>
    <t>GH-8</t>
  </si>
  <si>
    <t>GH-9</t>
  </si>
  <si>
    <t>Aurangabad</t>
  </si>
  <si>
    <t xml:space="preserve">Madanpur </t>
  </si>
  <si>
    <t>Rafiganj</t>
  </si>
  <si>
    <t xml:space="preserve">Anugrah H.S., Madanpur </t>
  </si>
  <si>
    <t>R.B.R. High School, Rafiganj</t>
  </si>
  <si>
    <t>GH-10</t>
  </si>
  <si>
    <t>Haspura</t>
  </si>
  <si>
    <t>Haspura H.S., Haspura</t>
  </si>
  <si>
    <t>GH-11</t>
  </si>
  <si>
    <t>Kutumba</t>
  </si>
  <si>
    <t>Govt. Middle School, Kutumba</t>
  </si>
  <si>
    <t>GH-12</t>
  </si>
  <si>
    <t>Saran</t>
  </si>
  <si>
    <t>Marhourah</t>
  </si>
  <si>
    <t>Taraiyan</t>
  </si>
  <si>
    <t>U.M.S.,  Awari, Marhourah</t>
  </si>
  <si>
    <t>M.S., Gawandary, Taria</t>
  </si>
  <si>
    <t>GH-13</t>
  </si>
  <si>
    <t>Parsa</t>
  </si>
  <si>
    <t>Ishuapur</t>
  </si>
  <si>
    <t>M.S.,  Bishnupur, Parsa</t>
  </si>
  <si>
    <t>U.M.S., Satasi, Ishuapur</t>
  </si>
  <si>
    <t>GH-14</t>
  </si>
  <si>
    <t>Madhubani</t>
  </si>
  <si>
    <t>Benipatti</t>
  </si>
  <si>
    <t>Bisfi</t>
  </si>
  <si>
    <t>GH-15</t>
  </si>
  <si>
    <t>Madhepur</t>
  </si>
  <si>
    <t>Lakhanaur</t>
  </si>
  <si>
    <t>Andarathari</t>
  </si>
  <si>
    <t>M.S., Andarathari</t>
  </si>
  <si>
    <t>GH-16</t>
  </si>
  <si>
    <t>Rajnagar</t>
  </si>
  <si>
    <t>Pandaul</t>
  </si>
  <si>
    <t>Babubarhi</t>
  </si>
  <si>
    <t>M.S., Bhupatti</t>
  </si>
  <si>
    <t>GH-17</t>
  </si>
  <si>
    <t>Ladania</t>
  </si>
  <si>
    <t>Jainagar</t>
  </si>
  <si>
    <t>M.S., Ladania Girl's</t>
  </si>
  <si>
    <t>M.S., Dullipatti</t>
  </si>
  <si>
    <t>GH-18</t>
  </si>
  <si>
    <t>Basopatti</t>
  </si>
  <si>
    <t>Madhwapur</t>
  </si>
  <si>
    <t>Ghoghardiha</t>
  </si>
  <si>
    <t>H.S., Dewadh</t>
  </si>
  <si>
    <t>GH-19</t>
  </si>
  <si>
    <t>Samastipur</t>
  </si>
  <si>
    <t>Warisnagar</t>
  </si>
  <si>
    <t>Marwa</t>
  </si>
  <si>
    <t>M.S., Hajpurwa, Warisnagar</t>
  </si>
  <si>
    <t>H.S., Morwa</t>
  </si>
  <si>
    <t>Singhia</t>
  </si>
  <si>
    <t>Bithan</t>
  </si>
  <si>
    <t>K.G., Academy, Singhia</t>
  </si>
  <si>
    <t>H.S., Bithan</t>
  </si>
  <si>
    <t>GH-20</t>
  </si>
  <si>
    <t>GH-21</t>
  </si>
  <si>
    <t>Supaul</t>
  </si>
  <si>
    <t>Raghopur</t>
  </si>
  <si>
    <t>Pratapganj</t>
  </si>
  <si>
    <t>M.S., Kajayan, Raghopur</t>
  </si>
  <si>
    <t>Public H.S., Pratapganj</t>
  </si>
  <si>
    <t>GH-22</t>
  </si>
  <si>
    <t>Purnia</t>
  </si>
  <si>
    <t>Dhamdaha</t>
  </si>
  <si>
    <t>Rupouli</t>
  </si>
  <si>
    <t>Bhawanipur</t>
  </si>
  <si>
    <t>H.S., Dhamdaha</t>
  </si>
  <si>
    <t>Project Girl's H.S., Rupouli</t>
  </si>
  <si>
    <t>H.S., Bhawanipur</t>
  </si>
  <si>
    <t>GH-23</t>
  </si>
  <si>
    <t>Barharakothi</t>
  </si>
  <si>
    <t>K. Nagar</t>
  </si>
  <si>
    <t>Shyama H.S., Bhatotar</t>
  </si>
  <si>
    <t>H.S., Champanagar</t>
  </si>
  <si>
    <t>GH-24</t>
  </si>
  <si>
    <t>Purnia East</t>
  </si>
  <si>
    <t>Jalalgarh</t>
  </si>
  <si>
    <t>Kasba</t>
  </si>
  <si>
    <t>Proj. Girl's H.S., Ranipatra</t>
  </si>
  <si>
    <t>N.D Rungata H.S., Jalalgarh</t>
  </si>
  <si>
    <t>Kalanand H.S., Garabnaili</t>
  </si>
  <si>
    <t>GH-25</t>
  </si>
  <si>
    <t>Dagarua</t>
  </si>
  <si>
    <t>Srinagar</t>
  </si>
  <si>
    <t>Baisi</t>
  </si>
  <si>
    <t>Abul Kalam H.S., Ichalo</t>
  </si>
  <si>
    <t>Govt. S.S., Srinagar</t>
  </si>
  <si>
    <t>Proj. Girl's School Baisi</t>
  </si>
  <si>
    <t>GH-26</t>
  </si>
  <si>
    <t>Baisa</t>
  </si>
  <si>
    <t>Amour</t>
  </si>
  <si>
    <t>H.S., Rauta</t>
  </si>
  <si>
    <t>Project Girl's School, Amour</t>
  </si>
  <si>
    <t>GH-27</t>
  </si>
  <si>
    <t>Katihar</t>
  </si>
  <si>
    <t>Kadwa</t>
  </si>
  <si>
    <t>Balrampur</t>
  </si>
  <si>
    <t>Sameli</t>
  </si>
  <si>
    <t>N.C.C. Smarak H.S Balia Belon</t>
  </si>
  <si>
    <t>S.S., High School, Telta</t>
  </si>
  <si>
    <t>D.G.H.S., Krishna Nagar</t>
  </si>
  <si>
    <t>GH-28</t>
  </si>
  <si>
    <t>Manihari</t>
  </si>
  <si>
    <t>Azamnagar</t>
  </si>
  <si>
    <t>Pranpur</t>
  </si>
  <si>
    <t>B.P.S.P.H.S., Manihari</t>
  </si>
  <si>
    <t>H.S., Salmari</t>
  </si>
  <si>
    <t>M.S., Bastol</t>
  </si>
  <si>
    <t>GH-29</t>
  </si>
  <si>
    <t>Falka</t>
  </si>
  <si>
    <t>Kursela</t>
  </si>
  <si>
    <t>B.S.M.High School, Pothiya</t>
  </si>
  <si>
    <t>Sampat Raj Devi Girl's H.S., Kursela</t>
  </si>
  <si>
    <t>GH-30</t>
  </si>
  <si>
    <t>Sanhoula</t>
  </si>
  <si>
    <t>GH-31</t>
  </si>
  <si>
    <t>Nathnagar</t>
  </si>
  <si>
    <t>Narayanpur</t>
  </si>
  <si>
    <t>M.S., Kanjhiya, Nathnagar</t>
  </si>
  <si>
    <t>M.S., Manoharpur, Narayanpur</t>
  </si>
  <si>
    <t>GH-32</t>
  </si>
  <si>
    <t>Rangra Chowk</t>
  </si>
  <si>
    <t>Kharik Bazar</t>
  </si>
  <si>
    <t>Ishmailpur</t>
  </si>
  <si>
    <t>M.S, Rangra Chowk</t>
  </si>
  <si>
    <t>GH-33</t>
  </si>
  <si>
    <t>Haveli Kharagpur</t>
  </si>
  <si>
    <t>Dharahara</t>
  </si>
  <si>
    <t>Tetiabamber</t>
  </si>
  <si>
    <t>Govt.+2 H.S., Haweli Kharagpur</t>
  </si>
  <si>
    <t>K.R.S.K.H H.S., Dharahra</t>
  </si>
  <si>
    <t>Jagannath H.S Tetia Bamber</t>
  </si>
  <si>
    <t>GH-34</t>
  </si>
  <si>
    <t>Surajgarha</t>
  </si>
  <si>
    <t>Project K. K.H., Surajgarha</t>
  </si>
  <si>
    <t>M.M.P. H.S., Walipur</t>
  </si>
  <si>
    <t>GH-35</t>
  </si>
  <si>
    <t>Ramgarh Chowk</t>
  </si>
  <si>
    <t>High School, Halsi</t>
  </si>
  <si>
    <t>D.M H.S., Sharma</t>
  </si>
  <si>
    <t>Total (Girl's Hostel)</t>
  </si>
  <si>
    <t xml:space="preserve">Total </t>
  </si>
  <si>
    <t xml:space="preserve">Malti Singh, Vill+P.O-Jogiara, 
P.S-Jalley, Distt.-Darbhanga </t>
  </si>
  <si>
    <t>Malti Singh, Vill+P.O-Jogiara, P.S-Jalley, Distt.-Darbhanga</t>
  </si>
  <si>
    <t xml:space="preserve">Malti Singh, Vill+P.O-Jogiara,  P.S-Jalley, Distt.-Darbhanga </t>
  </si>
  <si>
    <t>Rakesh Chaubey, AT-JakkiBigha, Dehri-on-Sone, Distt.-Rohtas</t>
  </si>
  <si>
    <t>Himshikha Construction Pvt. Ltd., Setielite Road, Mecon Colony, Doranda, Ranchi-2.</t>
  </si>
  <si>
    <t>Jay Kumar, New Area, Nutan Nagar, Gaya- 823001</t>
  </si>
  <si>
    <t>M/S Nitish Raj, AT- Narayan Nagar, Rathour Nowaji Tola, P.O- Gurukul Mehiyan, Distt.- Saran.</t>
  </si>
  <si>
    <t xml:space="preserve">Malti Singh, Vill+P.O-Jogiara, Near Gandhi Chowk,P.S- Jale, 
 Distt.-Darbhanga. </t>
  </si>
  <si>
    <t>Binod Kumar Singh,  AT+P.O-Ahmadpur,</t>
  </si>
  <si>
    <t>Sudhakant Enterprises Pvt. Ltd., Punjabi Colony, Dharmpur, Samastipur.</t>
  </si>
  <si>
    <t>Kailash Prasad Yadav Const.Pvt. Ltd., P.O-Hulas, P.S-Raghopur, Distt.-Supaul, Pin-852111</t>
  </si>
  <si>
    <t>Chandan Abhishek, Vill-Araria, Azad Nagar, Distt.-Araria.</t>
  </si>
  <si>
    <t>Uma Kant Singh, Mirchaibari, Officer Colony, Katihar-854105</t>
  </si>
  <si>
    <t>Kailash Prasad Yadav, Babu Tola, Banka.</t>
  </si>
  <si>
    <t>H.S. Basopatti *</t>
  </si>
  <si>
    <t>Sri Baccha Jha Janta H.S. Adher*</t>
  </si>
  <si>
    <t>H.S. Bisfi *</t>
  </si>
  <si>
    <t>Project Girl H.S. Lakhanaur*</t>
  </si>
  <si>
    <t>H.S. Madhepur*</t>
  </si>
  <si>
    <t>H.S. Madhwapur*</t>
  </si>
  <si>
    <t>Anup Lal Project Girls H.S. Barmotra Pandaul*</t>
  </si>
  <si>
    <t>Rameshwar H.S.Raj Nagar*</t>
  </si>
  <si>
    <t>Govt. Basic School Teldih*</t>
  </si>
  <si>
    <t>M.S.Parvatta*</t>
  </si>
  <si>
    <t>Raj Mangal Singh</t>
  </si>
  <si>
    <t>Shristi Developers Pvt. Ltd., Patna city</t>
  </si>
  <si>
    <t>M/S Krishna Construction Bhagalpur</t>
  </si>
  <si>
    <t>Birendra Kr. Singh Katihar</t>
  </si>
  <si>
    <t>M/S Amar Construction Patna</t>
  </si>
  <si>
    <t>Avneesh Enterprises Ghaziabad</t>
  </si>
  <si>
    <t>Rajesh Kumar Patna</t>
  </si>
  <si>
    <t>M/S Ananya Construction  Patna</t>
  </si>
  <si>
    <t>Chek</t>
  </si>
  <si>
    <t>Rajendra Prasad Poddar</t>
  </si>
  <si>
    <t>M/S Laxman Sharma</t>
  </si>
  <si>
    <t>Note * School Name hasbeen Changed as per direction of SPD (BMSP) Vide letter no 9/0 M.S.-100/2008-34 dated 16 jan.2013</t>
  </si>
  <si>
    <t>Note * School Name has been Changed as per direction of SPD (BMSP) Vide letter no 9/0 M.S.-100/2008-33 dated 16 jan.2013</t>
  </si>
  <si>
    <t>Insufficient land</t>
  </si>
  <si>
    <t>Land problem</t>
  </si>
  <si>
    <t>Date of  Aggrement</t>
  </si>
  <si>
    <t>Time of Completion</t>
  </si>
  <si>
    <t>12Month</t>
  </si>
  <si>
    <t>9.4.2013</t>
  </si>
  <si>
    <t>12 Month</t>
  </si>
  <si>
    <t>19.7.2013</t>
  </si>
  <si>
    <t>20.4.2012</t>
  </si>
  <si>
    <t>22.8.2013</t>
  </si>
  <si>
    <t>3.6.2013</t>
  </si>
  <si>
    <t>23.8.2013</t>
  </si>
  <si>
    <t>23.9.2013</t>
  </si>
  <si>
    <t>17.5.2013</t>
  </si>
  <si>
    <t>16.3.2013</t>
  </si>
  <si>
    <t>15.7.2013</t>
  </si>
  <si>
    <t>20.8.2013</t>
  </si>
  <si>
    <t>8.7.2013</t>
  </si>
  <si>
    <t>26.2.2013</t>
  </si>
  <si>
    <t>15 Month</t>
  </si>
  <si>
    <t>Janta H.S.,
Baligaw</t>
  </si>
  <si>
    <t>M.S., Arar, 
Sanhoula</t>
  </si>
  <si>
    <t>12 
Month</t>
  </si>
  <si>
    <t>Rajendra Kumar</t>
  </si>
  <si>
    <t>PURNEA</t>
  </si>
  <si>
    <t>MAGADH</t>
  </si>
  <si>
    <t>BHAGALPUR</t>
  </si>
  <si>
    <t>MUNGER</t>
  </si>
  <si>
    <t>DARBHANGA</t>
  </si>
  <si>
    <t>SARAN</t>
  </si>
  <si>
    <t xml:space="preserve">Rajeev Ranjan (9234271071), E.E. BSEIDC, Div.-Magadh </t>
  </si>
  <si>
    <t>Surendra Kumar (9939599803) E.E. BSEIDC, Div.-Munger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</si>
  <si>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</si>
  <si>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</si>
  <si>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</si>
  <si>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</si>
  <si>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</si>
  <si>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</si>
  <si>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 xml:space="preserve">Progress report for the construction of Girl's Hostel  building (2009-10)                          </t>
  </si>
  <si>
    <t>Fin. Exp.    (in Lac)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</si>
  <si>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</si>
  <si>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</si>
  <si>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</si>
  <si>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</si>
  <si>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Progress Report for the construction of Girls Hostel (2009-10)</t>
  </si>
  <si>
    <t>Land Disput,court-stay</t>
  </si>
  <si>
    <t>no Land</t>
  </si>
  <si>
    <t>Local Hindrence</t>
  </si>
  <si>
    <t>Rinku Kumar, Vill- Jakarpura, P.O.- Surajgarha, Distt.- Lakhisarai.</t>
  </si>
  <si>
    <t>Name &amp; contact no. of EE :- Rajiv Ranjan (9234271071), AE :-  Mallu Singh (9835471249/ 9471211134), AE :- Helal Ahmad (9771081441), AE :- Benaik Prasad (9431420392)</t>
  </si>
  <si>
    <t>25 SBD of 2013-14/ 10.05.2013</t>
  </si>
  <si>
    <t>222 SBD of 2013-14/ 24.04.2013</t>
  </si>
  <si>
    <t>land dispute</t>
  </si>
  <si>
    <t>Land not available</t>
  </si>
  <si>
    <t>Land Problem</t>
  </si>
  <si>
    <t>R. S. Construction  E. Champaran, 9939926400</t>
  </si>
  <si>
    <t xml:space="preserve">Bhojpur </t>
  </si>
  <si>
    <t xml:space="preserve">Name of Division :-  Patna (East) - Patna, Nalanda &amp; Bhojpur                                                                     </t>
  </si>
  <si>
    <t xml:space="preserve">Name of Division :-  TIRHUT (EAST) - Vaishali, Muzaffarpur &amp; Sitamarhi        </t>
  </si>
  <si>
    <t xml:space="preserve">Name of Division :-  TIRHUT (West) - East Champaran, West Champan &amp; Shivhar     </t>
  </si>
  <si>
    <t>PATNA (EAST)</t>
  </si>
  <si>
    <t>PATNA (WEST)</t>
  </si>
  <si>
    <t>Satish Prasad (8987263065)  E.E. BSEIDC, Div.-Patna (East)</t>
  </si>
  <si>
    <t>Vinod Kumar Ranjan (9661863636) E.E., BSEIDC, Div.- Patna (West)</t>
  </si>
  <si>
    <t>TIRHUT (EAST)</t>
  </si>
  <si>
    <t>TIRHUT (WEST)</t>
  </si>
  <si>
    <t>Name &amp; contact no. of EE :- Sanjeev Kumar (9199601788) , AE :- Vindo Kr. Pandey (9472722090), &amp; Sanjeev Kumar 9931487994</t>
  </si>
  <si>
    <t>Anil Kumar Singh (9801494702), E.E. , BSEIDC, Div.-Tirhut (East)</t>
  </si>
  <si>
    <t>Sanjeev Kumar (9199601788)                                     E.E. BSEIDC, Div.-Bhagalpur</t>
  </si>
  <si>
    <t>Foundation-</t>
  </si>
  <si>
    <t>Uday Kumar Das (9431821558), EE BSEIDC, Div.- Saran</t>
  </si>
  <si>
    <t>Name &amp; contact no. of EE :- Uday Kumar Das (9431821558), AE :-Maya prasad singh (9973106456), AE :- Rajiv Kr. (9934204444)</t>
  </si>
  <si>
    <t>Sunil Kumar Sinha (8544126916), EE, BSEIDC, Div.- Tirhut (West)</t>
  </si>
  <si>
    <t>Name &amp; contact no. of EE : Vinod Kumar Ranjan (9661863636), AE (Buxar):- Atul Kr. Burnwal (9835658494) &amp; AE (Rohtas &amp; Kaimur):- Vijay Prasad Singh (9431041889)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</si>
  <si>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</si>
  <si>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</si>
  <si>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</si>
  <si>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M/s Satya Narayan Singh, Jharkhand</t>
  </si>
  <si>
    <t>M/s Maa Bhawani Construction Company, Sitamarhi</t>
  </si>
  <si>
    <t>Praveen Kumar, Sitamarhi</t>
  </si>
  <si>
    <t>Name &amp; contact no. of EE : Satish Prasad (8987263065), AE (Patna &amp; Nalanda):- S.Tiwari  (9431495949), AE (Bhojpur):- Rama Shanker Prasad (9431492761)</t>
  </si>
  <si>
    <t>18/11/2014]work not started due to land encroachment, letter has been issued to DPO Purnia .</t>
  </si>
  <si>
    <t>Layout</t>
  </si>
  <si>
    <t>Anil Kumar (9334128101)           E.E. BSEIDC, Div.- Koshi</t>
  </si>
  <si>
    <t>Manoj Kumar Pandey (9661818750)                            E.E. BSEIDC, Div.- Purnea</t>
  </si>
  <si>
    <t>Pramod Kumar (9955128483)      E.E. BSEIDC, Div.-Darbhanga</t>
  </si>
  <si>
    <t>1/2 Part RC &amp; 1/2 Part RL</t>
  </si>
  <si>
    <t>1/3 Part RC &amp; 2/3 Part RL</t>
  </si>
  <si>
    <t>LAND PROBLEM</t>
  </si>
  <si>
    <t>PLUMBING , WORK IN PROGRESS</t>
  </si>
  <si>
    <t>ALL FINISHING , WORK IN PROGRESS</t>
  </si>
  <si>
    <t>work stopped due to dispute of land</t>
  </si>
  <si>
    <t>Location change</t>
  </si>
  <si>
    <t>Date:-31.05.2015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</si>
</sst>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b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 tint="0.249977111117893"/>
      <name val="Calibri"/>
      <family val="2"/>
      <scheme val="minor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Times New Roman"/>
      <family val="1"/>
    </font>
    <font>
      <b/>
      <sz val="8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1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/>
    <xf numFmtId="0" fontId="24" fillId="2" borderId="1" xfId="0" applyFont="1" applyFill="1" applyBorder="1" applyAlignment="1">
      <alignment wrapText="1"/>
    </xf>
    <xf numFmtId="0" fontId="24" fillId="2" borderId="1" xfId="0" applyFont="1" applyFill="1" applyBorder="1"/>
    <xf numFmtId="0" fontId="14" fillId="2" borderId="1" xfId="0" applyFont="1" applyFill="1" applyBorder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/>
    <xf numFmtId="0" fontId="0" fillId="0" borderId="0" xfId="0" applyAlignment="1">
      <alignment horizontal="left" vertical="center"/>
    </xf>
    <xf numFmtId="0" fontId="1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8" fillId="3" borderId="1" xfId="0" applyFont="1" applyFill="1" applyBorder="1" applyAlignment="1">
      <alignment wrapText="1"/>
    </xf>
    <xf numFmtId="0" fontId="28" fillId="2" borderId="1" xfId="0" applyFont="1" applyFill="1" applyBorder="1" applyAlignment="1">
      <alignment wrapText="1"/>
    </xf>
    <xf numFmtId="0" fontId="29" fillId="3" borderId="1" xfId="0" applyFont="1" applyFill="1" applyBorder="1" applyAlignment="1">
      <alignment wrapText="1"/>
    </xf>
    <xf numFmtId="0" fontId="29" fillId="2" borderId="1" xfId="0" applyFont="1" applyFill="1" applyBorder="1" applyAlignment="1">
      <alignment wrapText="1"/>
    </xf>
    <xf numFmtId="0" fontId="28" fillId="2" borderId="1" xfId="0" applyFont="1" applyFill="1" applyBorder="1" applyAlignment="1"/>
    <xf numFmtId="0" fontId="28" fillId="3" borderId="1" xfId="0" applyFont="1" applyFill="1" applyBorder="1" applyAlignment="1"/>
    <xf numFmtId="2" fontId="15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wrapText="1"/>
    </xf>
    <xf numFmtId="0" fontId="28" fillId="4" borderId="1" xfId="0" applyFont="1" applyFill="1" applyBorder="1" applyAlignment="1"/>
    <xf numFmtId="0" fontId="28" fillId="4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 wrapText="1"/>
    </xf>
    <xf numFmtId="0" fontId="24" fillId="2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19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/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32" fillId="0" borderId="1" xfId="0" applyFont="1" applyBorder="1" applyAlignment="1">
      <alignment horizontal="center"/>
    </xf>
    <xf numFmtId="0" fontId="28" fillId="3" borderId="1" xfId="0" applyFont="1" applyFill="1" applyBorder="1" applyAlignment="1">
      <alignment horizontal="center" wrapText="1"/>
    </xf>
    <xf numFmtId="0" fontId="28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wrapText="1"/>
    </xf>
    <xf numFmtId="0" fontId="28" fillId="3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28" fillId="0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0" fontId="28" fillId="3" borderId="4" xfId="0" applyFont="1" applyFill="1" applyBorder="1" applyAlignment="1"/>
    <xf numFmtId="0" fontId="16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2" fontId="20" fillId="2" borderId="7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19" fillId="0" borderId="7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2" fontId="20" fillId="2" borderId="5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2" fontId="19" fillId="0" borderId="5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1" fontId="20" fillId="2" borderId="5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wrapText="1"/>
    </xf>
    <xf numFmtId="1" fontId="1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23" fillId="0" borderId="7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2" fontId="20" fillId="2" borderId="5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9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" fontId="20" fillId="2" borderId="5" xfId="0" applyNumberFormat="1" applyFont="1" applyFill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center"/>
    </xf>
    <xf numFmtId="0" fontId="34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/>
    <xf numFmtId="0" fontId="8" fillId="0" borderId="15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44" fontId="17" fillId="0" borderId="3" xfId="1" applyFont="1" applyBorder="1" applyAlignment="1">
      <alignment horizontal="center" vertical="center" wrapText="1"/>
    </xf>
    <xf numFmtId="44" fontId="17" fillId="0" borderId="4" xfId="1" applyFont="1" applyBorder="1" applyAlignment="1">
      <alignment horizontal="center" vertical="center" wrapText="1"/>
    </xf>
    <xf numFmtId="44" fontId="17" fillId="0" borderId="2" xfId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44" fontId="17" fillId="0" borderId="11" xfId="1" applyFont="1" applyBorder="1" applyAlignment="1">
      <alignment horizontal="center" vertical="center" wrapText="1"/>
    </xf>
    <xf numFmtId="44" fontId="17" fillId="0" borderId="12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wrapText="1"/>
    </xf>
    <xf numFmtId="0" fontId="24" fillId="2" borderId="6" xfId="0" applyFont="1" applyFill="1" applyBorder="1" applyAlignment="1">
      <alignment horizontal="center" wrapText="1"/>
    </xf>
    <xf numFmtId="0" fontId="24" fillId="2" borderId="7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2" fontId="13" fillId="2" borderId="7" xfId="0" applyNumberFormat="1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 wrapText="1"/>
    </xf>
    <xf numFmtId="0" fontId="24" fillId="2" borderId="5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19"/>
  <sheetViews>
    <sheetView showGridLines="0" tabSelected="1" view="pageBreakPreview" topLeftCell="A2" zoomScaleNormal="82" zoomScaleSheetLayoutView="100" workbookViewId="0">
      <pane xSplit="1" ySplit="5" topLeftCell="B16" activePane="bottomRight" state="frozen"/>
      <selection activeCell="A2" sqref="A2"/>
      <selection pane="topRight" activeCell="B2" sqref="B2"/>
      <selection pane="bottomLeft" activeCell="A10" sqref="A10"/>
      <selection pane="bottomRight" activeCell="T18" sqref="T18"/>
    </sheetView>
  </sheetViews>
  <sheetFormatPr defaultRowHeight="15"/>
  <cols>
    <col min="1" max="1" width="4.140625" style="56" customWidth="1"/>
    <col min="2" max="2" width="14.85546875" customWidth="1"/>
    <col min="3" max="3" width="24" customWidth="1"/>
    <col min="4" max="5" width="5.7109375" customWidth="1"/>
    <col min="6" max="6" width="10.7109375" customWidth="1"/>
    <col min="7" max="8" width="5.7109375" customWidth="1"/>
    <col min="9" max="9" width="10.7109375" customWidth="1"/>
    <col min="10" max="10" width="6.5703125" hidden="1" customWidth="1"/>
    <col min="11" max="17" width="4.7109375" customWidth="1"/>
    <col min="18" max="21" width="5.7109375" customWidth="1"/>
    <col min="22" max="22" width="11.5703125" customWidth="1"/>
    <col min="23" max="23" width="14.140625" customWidth="1"/>
    <col min="25" max="25" width="9.140625" hidden="1" customWidth="1"/>
    <col min="26" max="26" width="9.140625" customWidth="1"/>
  </cols>
  <sheetData>
    <row r="2" spans="1:25">
      <c r="A2" s="189" t="s">
        <v>19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</row>
    <row r="3" spans="1:25">
      <c r="A3" s="201" t="s">
        <v>304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2" t="s">
        <v>359</v>
      </c>
      <c r="W3" s="203"/>
    </row>
    <row r="4" spans="1:25" ht="15" customHeight="1">
      <c r="A4" s="204" t="s">
        <v>0</v>
      </c>
      <c r="B4" s="204" t="s">
        <v>23</v>
      </c>
      <c r="C4" s="204" t="s">
        <v>24</v>
      </c>
      <c r="D4" s="192" t="s">
        <v>228</v>
      </c>
      <c r="E4" s="193"/>
      <c r="F4" s="199"/>
      <c r="G4" s="192" t="s">
        <v>27</v>
      </c>
      <c r="H4" s="193"/>
      <c r="I4" s="199"/>
      <c r="J4" s="196" t="s">
        <v>21</v>
      </c>
      <c r="K4" s="207" t="s">
        <v>16</v>
      </c>
      <c r="L4" s="207"/>
      <c r="M4" s="207"/>
      <c r="N4" s="207"/>
      <c r="O4" s="207"/>
      <c r="P4" s="207"/>
      <c r="Q4" s="207"/>
      <c r="R4" s="208"/>
      <c r="S4" s="209" t="s">
        <v>30</v>
      </c>
      <c r="T4" s="207"/>
      <c r="U4" s="208"/>
      <c r="V4" s="210" t="s">
        <v>305</v>
      </c>
      <c r="W4" s="213" t="s">
        <v>14</v>
      </c>
    </row>
    <row r="5" spans="1:25" ht="28.5" customHeight="1">
      <c r="A5" s="204"/>
      <c r="B5" s="204"/>
      <c r="C5" s="204"/>
      <c r="D5" s="194" t="s">
        <v>25</v>
      </c>
      <c r="E5" s="194" t="s">
        <v>28</v>
      </c>
      <c r="F5" s="194" t="s">
        <v>26</v>
      </c>
      <c r="G5" s="194" t="s">
        <v>25</v>
      </c>
      <c r="H5" s="194" t="s">
        <v>28</v>
      </c>
      <c r="I5" s="194" t="s">
        <v>26</v>
      </c>
      <c r="J5" s="197"/>
      <c r="K5" s="216" t="s">
        <v>15</v>
      </c>
      <c r="L5" s="194" t="s">
        <v>10</v>
      </c>
      <c r="M5" s="194" t="s">
        <v>9</v>
      </c>
      <c r="N5" s="192" t="s">
        <v>17</v>
      </c>
      <c r="O5" s="193"/>
      <c r="P5" s="192" t="s">
        <v>18</v>
      </c>
      <c r="Q5" s="193"/>
      <c r="R5" s="194" t="s">
        <v>13</v>
      </c>
      <c r="S5" s="190" t="s">
        <v>7</v>
      </c>
      <c r="T5" s="190" t="s">
        <v>29</v>
      </c>
      <c r="U5" s="190" t="s">
        <v>8</v>
      </c>
      <c r="V5" s="211"/>
      <c r="W5" s="214"/>
    </row>
    <row r="6" spans="1:25" ht="39.75" customHeight="1">
      <c r="A6" s="204"/>
      <c r="B6" s="204"/>
      <c r="C6" s="204"/>
      <c r="D6" s="195"/>
      <c r="E6" s="195"/>
      <c r="F6" s="195"/>
      <c r="G6" s="195"/>
      <c r="H6" s="195"/>
      <c r="I6" s="195"/>
      <c r="J6" s="198"/>
      <c r="K6" s="217"/>
      <c r="L6" s="195"/>
      <c r="M6" s="195"/>
      <c r="N6" s="19" t="s">
        <v>11</v>
      </c>
      <c r="O6" s="19" t="s">
        <v>12</v>
      </c>
      <c r="P6" s="19" t="s">
        <v>11</v>
      </c>
      <c r="Q6" s="19" t="s">
        <v>12</v>
      </c>
      <c r="R6" s="195"/>
      <c r="S6" s="191"/>
      <c r="T6" s="191"/>
      <c r="U6" s="191"/>
      <c r="V6" s="212"/>
      <c r="W6" s="215"/>
      <c r="Y6" t="s">
        <v>261</v>
      </c>
    </row>
    <row r="7" spans="1:25" ht="60" customHeight="1">
      <c r="A7" s="143">
        <v>1</v>
      </c>
      <c r="B7" s="178" t="s">
        <v>326</v>
      </c>
      <c r="C7" s="40" t="s">
        <v>328</v>
      </c>
      <c r="D7" s="110">
        <f>'Patna (East)'!A9</f>
        <v>2</v>
      </c>
      <c r="E7" s="110">
        <f>'Patna (East)'!E10</f>
        <v>2</v>
      </c>
      <c r="F7" s="110">
        <f>'Patna (East)'!H10</f>
        <v>260.51</v>
      </c>
      <c r="G7" s="103">
        <f>D7</f>
        <v>2</v>
      </c>
      <c r="H7" s="110">
        <f>E7</f>
        <v>2</v>
      </c>
      <c r="I7" s="103">
        <f>F7</f>
        <v>260.51</v>
      </c>
      <c r="J7" s="103"/>
      <c r="K7" s="103">
        <f>'Patna (East)'!M10</f>
        <v>0</v>
      </c>
      <c r="L7" s="103">
        <f>'Patna (East)'!N10</f>
        <v>0</v>
      </c>
      <c r="M7" s="103">
        <f>'Patna (East)'!O10</f>
        <v>0</v>
      </c>
      <c r="N7" s="103">
        <f>'Patna (East)'!P10</f>
        <v>0</v>
      </c>
      <c r="O7" s="103">
        <f>'Patna (East)'!Q10</f>
        <v>1</v>
      </c>
      <c r="P7" s="103">
        <f>'Patna (East)'!R10</f>
        <v>0</v>
      </c>
      <c r="Q7" s="103">
        <f>'Patna (East)'!S10</f>
        <v>1</v>
      </c>
      <c r="R7" s="103">
        <f>'Patna (East)'!T10</f>
        <v>0</v>
      </c>
      <c r="S7" s="144">
        <f>'Patna (East)'!J10</f>
        <v>0</v>
      </c>
      <c r="T7" s="144">
        <f>K7+L7+M7+N7+O7+P7+Q7+R7+S7</f>
        <v>2</v>
      </c>
      <c r="U7" s="144">
        <f>'Patna (East)'!U10</f>
        <v>0</v>
      </c>
      <c r="V7" s="130">
        <f>'Patna (East)'!V10</f>
        <v>105.64</v>
      </c>
      <c r="W7" s="116"/>
      <c r="X7" s="13"/>
      <c r="Y7" s="70">
        <f t="shared" ref="Y7:Y13" si="0">H7-S7-T7-U7</f>
        <v>0</v>
      </c>
    </row>
    <row r="8" spans="1:25" ht="60" customHeight="1">
      <c r="A8" s="142">
        <v>2</v>
      </c>
      <c r="B8" s="179" t="s">
        <v>327</v>
      </c>
      <c r="C8" s="136" t="s">
        <v>329</v>
      </c>
      <c r="D8" s="100">
        <v>0</v>
      </c>
      <c r="E8" s="100">
        <v>0</v>
      </c>
      <c r="F8" s="100">
        <v>0</v>
      </c>
      <c r="G8" s="99">
        <v>0</v>
      </c>
      <c r="H8" s="100">
        <v>0</v>
      </c>
      <c r="I8" s="99">
        <v>0</v>
      </c>
      <c r="J8" s="99"/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101">
        <v>0</v>
      </c>
      <c r="T8" s="101">
        <v>0</v>
      </c>
      <c r="U8" s="101">
        <v>0</v>
      </c>
      <c r="V8" s="102">
        <v>0</v>
      </c>
      <c r="W8" s="128"/>
      <c r="X8" s="13"/>
      <c r="Y8" s="70">
        <f t="shared" si="0"/>
        <v>0</v>
      </c>
    </row>
    <row r="9" spans="1:25" ht="60" customHeight="1">
      <c r="A9" s="141">
        <v>3</v>
      </c>
      <c r="B9" s="180" t="s">
        <v>291</v>
      </c>
      <c r="C9" s="137" t="s">
        <v>296</v>
      </c>
      <c r="D9" s="120">
        <f>Magadh!A11</f>
        <v>3</v>
      </c>
      <c r="E9" s="120">
        <f>Magadh!E12</f>
        <v>4</v>
      </c>
      <c r="F9" s="120">
        <f>Magadh!H12</f>
        <v>517.71</v>
      </c>
      <c r="G9" s="117">
        <f>D9</f>
        <v>3</v>
      </c>
      <c r="H9" s="120">
        <f>E9</f>
        <v>4</v>
      </c>
      <c r="I9" s="117">
        <f>F9</f>
        <v>517.71</v>
      </c>
      <c r="J9" s="63"/>
      <c r="K9" s="117">
        <f>Magadh!M12</f>
        <v>0</v>
      </c>
      <c r="L9" s="117">
        <f>Magadh!N12</f>
        <v>0</v>
      </c>
      <c r="M9" s="117">
        <f>Magadh!O12</f>
        <v>0</v>
      </c>
      <c r="N9" s="117">
        <f>Magadh!P12</f>
        <v>0</v>
      </c>
      <c r="O9" s="117">
        <f>Magadh!Q12</f>
        <v>0</v>
      </c>
      <c r="P9" s="117">
        <f>Magadh!R12</f>
        <v>0</v>
      </c>
      <c r="Q9" s="117">
        <f>Magadh!S12</f>
        <v>0</v>
      </c>
      <c r="R9" s="117">
        <f>Magadh!T12</f>
        <v>0</v>
      </c>
      <c r="S9" s="118">
        <f>Magadh!J12</f>
        <v>2</v>
      </c>
      <c r="T9" s="118">
        <f t="shared" ref="T9:T17" si="1">K9+L9+M9+N9+O9+P9+Q9+R9</f>
        <v>0</v>
      </c>
      <c r="U9" s="118">
        <f>Magadh!U12</f>
        <v>2</v>
      </c>
      <c r="V9" s="119">
        <f>Magadh!V12</f>
        <v>215.52</v>
      </c>
      <c r="W9" s="117"/>
      <c r="X9" s="13"/>
      <c r="Y9" s="133">
        <f t="shared" si="0"/>
        <v>0</v>
      </c>
    </row>
    <row r="10" spans="1:25" ht="60" customHeight="1">
      <c r="A10" s="141">
        <v>4</v>
      </c>
      <c r="B10" s="178" t="s">
        <v>292</v>
      </c>
      <c r="C10" s="138" t="s">
        <v>334</v>
      </c>
      <c r="D10" s="120">
        <f>Bhagalpur!A11</f>
        <v>3</v>
      </c>
      <c r="E10" s="120">
        <f>Bhagalpur!E14</f>
        <v>6</v>
      </c>
      <c r="F10" s="120">
        <f>Bhagalpur!H14</f>
        <v>785.93000000000006</v>
      </c>
      <c r="G10" s="117">
        <v>3</v>
      </c>
      <c r="H10" s="120">
        <v>6</v>
      </c>
      <c r="I10" s="121">
        <f>F10</f>
        <v>785.93000000000006</v>
      </c>
      <c r="J10" s="63"/>
      <c r="K10" s="117">
        <f>Bhagalpur!M14</f>
        <v>1</v>
      </c>
      <c r="L10" s="117">
        <f>Bhagalpur!N14</f>
        <v>0</v>
      </c>
      <c r="M10" s="117">
        <f>Bhagalpur!O14</f>
        <v>1</v>
      </c>
      <c r="N10" s="117">
        <f>Bhagalpur!P14</f>
        <v>0</v>
      </c>
      <c r="O10" s="117">
        <f>Bhagalpur!Q14</f>
        <v>0</v>
      </c>
      <c r="P10" s="117">
        <f>Bhagalpur!R14</f>
        <v>0</v>
      </c>
      <c r="Q10" s="117">
        <f>Bhagalpur!S14</f>
        <v>0</v>
      </c>
      <c r="R10" s="117">
        <f>Bhagalpur!T14</f>
        <v>2</v>
      </c>
      <c r="S10" s="126">
        <f>Bhagalpur!J14</f>
        <v>2</v>
      </c>
      <c r="T10" s="118">
        <f>K10+L10+M10+N10+O10+P10+Q10+R10</f>
        <v>4</v>
      </c>
      <c r="U10" s="126">
        <f>Bhagalpur!W14</f>
        <v>0</v>
      </c>
      <c r="V10" s="119">
        <f>Bhagalpur!V14</f>
        <v>222.33</v>
      </c>
      <c r="W10" s="122"/>
      <c r="X10" s="13"/>
      <c r="Y10" s="133">
        <f t="shared" si="0"/>
        <v>0</v>
      </c>
    </row>
    <row r="11" spans="1:25" ht="60" customHeight="1">
      <c r="A11" s="141">
        <v>5</v>
      </c>
      <c r="B11" s="178" t="s">
        <v>293</v>
      </c>
      <c r="C11" s="138" t="s">
        <v>297</v>
      </c>
      <c r="D11" s="120">
        <f>Munger!A13</f>
        <v>3</v>
      </c>
      <c r="E11" s="120">
        <f>Munger!E15</f>
        <v>7</v>
      </c>
      <c r="F11" s="120">
        <f>Munger!H15</f>
        <v>901.72</v>
      </c>
      <c r="G11" s="117">
        <f>D11</f>
        <v>3</v>
      </c>
      <c r="H11" s="120">
        <f>E11</f>
        <v>7</v>
      </c>
      <c r="I11" s="127">
        <f>F11</f>
        <v>901.72</v>
      </c>
      <c r="J11" s="63"/>
      <c r="K11" s="117">
        <f>Munger!M15</f>
        <v>1</v>
      </c>
      <c r="L11" s="117">
        <f>Munger!N15</f>
        <v>0</v>
      </c>
      <c r="M11" s="117">
        <f>Munger!O15</f>
        <v>0</v>
      </c>
      <c r="N11" s="117">
        <f>Munger!P15</f>
        <v>0</v>
      </c>
      <c r="O11" s="117">
        <f>Munger!Q15</f>
        <v>3</v>
      </c>
      <c r="P11" s="117">
        <f>Munger!R15</f>
        <v>0</v>
      </c>
      <c r="Q11" s="117">
        <f>Munger!S15</f>
        <v>0</v>
      </c>
      <c r="R11" s="117">
        <f>Munger!T15</f>
        <v>2</v>
      </c>
      <c r="S11" s="118">
        <f>Munger!J15</f>
        <v>1</v>
      </c>
      <c r="T11" s="118">
        <f>K11+L11+M11+N11+O11+P11+Q11+R11</f>
        <v>6</v>
      </c>
      <c r="U11" s="118">
        <f>Bhagalpur!U14</f>
        <v>0</v>
      </c>
      <c r="V11" s="119">
        <f>Munger!V15</f>
        <v>234.39</v>
      </c>
      <c r="W11" s="122"/>
      <c r="X11" s="13"/>
      <c r="Y11" s="133">
        <f t="shared" si="0"/>
        <v>0</v>
      </c>
    </row>
    <row r="12" spans="1:25" ht="60" customHeight="1">
      <c r="A12" s="141">
        <v>6</v>
      </c>
      <c r="B12" s="180" t="s">
        <v>309</v>
      </c>
      <c r="C12" s="158" t="s">
        <v>349</v>
      </c>
      <c r="D12" s="120">
        <f>Kosi!A8</f>
        <v>1</v>
      </c>
      <c r="E12" s="117">
        <f>Kosi!E10</f>
        <v>2</v>
      </c>
      <c r="F12" s="123">
        <f>Kosi!H8</f>
        <v>283.58999999999997</v>
      </c>
      <c r="G12" s="117">
        <v>1</v>
      </c>
      <c r="H12" s="120">
        <f>E12</f>
        <v>2</v>
      </c>
      <c r="I12" s="121">
        <f>F12</f>
        <v>283.58999999999997</v>
      </c>
      <c r="J12" s="63"/>
      <c r="K12" s="124">
        <f>Kosi!M10</f>
        <v>0</v>
      </c>
      <c r="L12" s="124">
        <f>Kosi!N10</f>
        <v>0</v>
      </c>
      <c r="M12" s="124">
        <f>Kosi!O10</f>
        <v>0</v>
      </c>
      <c r="N12" s="124">
        <f>Kosi!P10</f>
        <v>0</v>
      </c>
      <c r="O12" s="124">
        <f>Kosi!Q10</f>
        <v>0</v>
      </c>
      <c r="P12" s="124">
        <f>Kosi!R10</f>
        <v>0</v>
      </c>
      <c r="Q12" s="124">
        <f>Kosi!S10</f>
        <v>0</v>
      </c>
      <c r="R12" s="124">
        <f>Kosi!T10</f>
        <v>2</v>
      </c>
      <c r="S12" s="125">
        <f>Kosi!J10</f>
        <v>0</v>
      </c>
      <c r="T12" s="125">
        <f>K12+L12+M12+N12+O12+P12+Q12+R12</f>
        <v>2</v>
      </c>
      <c r="U12" s="125">
        <f>Kosi!U10</f>
        <v>0</v>
      </c>
      <c r="V12" s="119">
        <f>Kosi!V10</f>
        <v>168.88</v>
      </c>
      <c r="W12" s="122"/>
      <c r="X12" s="13"/>
      <c r="Y12" s="135">
        <f t="shared" si="0"/>
        <v>0</v>
      </c>
    </row>
    <row r="13" spans="1:25" ht="60" customHeight="1">
      <c r="A13" s="150">
        <v>7</v>
      </c>
      <c r="B13" s="180" t="s">
        <v>290</v>
      </c>
      <c r="C13" s="158" t="s">
        <v>350</v>
      </c>
      <c r="D13" s="149">
        <f>Purnea!A27</f>
        <v>8</v>
      </c>
      <c r="E13" s="150">
        <f>Purnea!E29</f>
        <v>21</v>
      </c>
      <c r="F13" s="155">
        <f>Purnea!H29</f>
        <v>2835.27</v>
      </c>
      <c r="G13" s="150">
        <f>8</f>
        <v>8</v>
      </c>
      <c r="H13" s="149">
        <f>E13</f>
        <v>21</v>
      </c>
      <c r="I13" s="153">
        <f>F13</f>
        <v>2835.27</v>
      </c>
      <c r="J13" s="63"/>
      <c r="K13" s="154">
        <f>Purnea!N29</f>
        <v>0</v>
      </c>
      <c r="L13" s="154">
        <f>Purnea!O29</f>
        <v>2</v>
      </c>
      <c r="M13" s="154">
        <f>Purnea!P29</f>
        <v>0</v>
      </c>
      <c r="N13" s="154">
        <f>Purnea!Q29</f>
        <v>0</v>
      </c>
      <c r="O13" s="154">
        <f>Purnea!R29</f>
        <v>0</v>
      </c>
      <c r="P13" s="154">
        <f>Purnea!S29</f>
        <v>0</v>
      </c>
      <c r="Q13" s="154">
        <f>Purnea!T29</f>
        <v>4</v>
      </c>
      <c r="R13" s="154">
        <f>Purnea!U29</f>
        <v>7</v>
      </c>
      <c r="S13" s="151">
        <f>Purnea!K29</f>
        <v>3</v>
      </c>
      <c r="T13" s="145">
        <f t="shared" si="1"/>
        <v>13</v>
      </c>
      <c r="U13" s="151">
        <f>Purnea!V29</f>
        <v>4</v>
      </c>
      <c r="V13" s="146">
        <f>Purnea!W29</f>
        <v>1329.6399999999999</v>
      </c>
      <c r="W13" s="147"/>
      <c r="X13" s="13"/>
      <c r="Y13" s="156">
        <f t="shared" si="0"/>
        <v>1</v>
      </c>
    </row>
    <row r="14" spans="1:25" ht="60" customHeight="1">
      <c r="A14" s="143">
        <v>8</v>
      </c>
      <c r="B14" s="178" t="s">
        <v>330</v>
      </c>
      <c r="C14" s="41" t="s">
        <v>333</v>
      </c>
      <c r="D14" s="110">
        <f>'Tirhut (East)'!A23</f>
        <v>6</v>
      </c>
      <c r="E14" s="103">
        <f>'Tirhut (East)'!E25</f>
        <v>17</v>
      </c>
      <c r="F14" s="110">
        <f>'Tirhut (East)'!H25</f>
        <v>2375.3199999999997</v>
      </c>
      <c r="G14" s="103">
        <f>D14</f>
        <v>6</v>
      </c>
      <c r="H14" s="132">
        <f>E14</f>
        <v>17</v>
      </c>
      <c r="I14" s="112">
        <f>F14</f>
        <v>2375.3199999999997</v>
      </c>
      <c r="J14" s="103"/>
      <c r="K14" s="103">
        <f>'Tirhut (East)'!L25</f>
        <v>0</v>
      </c>
      <c r="L14" s="182">
        <f>'Tirhut (East)'!M25</f>
        <v>0</v>
      </c>
      <c r="M14" s="182">
        <f>'Tirhut (East)'!N25</f>
        <v>1</v>
      </c>
      <c r="N14" s="182">
        <f>'Tirhut (East)'!O25</f>
        <v>2</v>
      </c>
      <c r="O14" s="182">
        <f>'Tirhut (East)'!P25</f>
        <v>4</v>
      </c>
      <c r="P14" s="182">
        <f>'Tirhut (East)'!Q25</f>
        <v>1</v>
      </c>
      <c r="Q14" s="182">
        <f>'Tirhut (East)'!R25</f>
        <v>0</v>
      </c>
      <c r="R14" s="182">
        <f>'Tirhut (East)'!S25</f>
        <v>7</v>
      </c>
      <c r="S14" s="129">
        <f>'Tirhut (East)'!I25</f>
        <v>2</v>
      </c>
      <c r="T14" s="129">
        <f>K14+L14+M14+N14+O14+P14+Q14+R14</f>
        <v>15</v>
      </c>
      <c r="U14" s="129">
        <f>'Tirhut (East)'!T25</f>
        <v>0</v>
      </c>
      <c r="V14" s="130">
        <f>'Tirhut (East)'!U25</f>
        <v>859.55</v>
      </c>
      <c r="W14" s="61"/>
      <c r="X14" s="13"/>
      <c r="Y14" s="134">
        <f>H14-S14-T14-U14</f>
        <v>0</v>
      </c>
    </row>
    <row r="15" spans="1:25" ht="60" customHeight="1">
      <c r="A15" s="142">
        <v>9</v>
      </c>
      <c r="B15" s="179" t="s">
        <v>331</v>
      </c>
      <c r="C15" s="140" t="s">
        <v>338</v>
      </c>
      <c r="D15" s="100">
        <v>0</v>
      </c>
      <c r="E15" s="99">
        <v>0</v>
      </c>
      <c r="F15" s="100">
        <v>0</v>
      </c>
      <c r="G15" s="99">
        <v>0</v>
      </c>
      <c r="H15" s="104">
        <v>0</v>
      </c>
      <c r="I15" s="105">
        <v>0</v>
      </c>
      <c r="J15" s="99"/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101">
        <v>0</v>
      </c>
      <c r="T15" s="101">
        <v>0</v>
      </c>
      <c r="U15" s="101">
        <v>0</v>
      </c>
      <c r="V15" s="102">
        <v>0</v>
      </c>
      <c r="W15" s="131"/>
      <c r="X15" s="13"/>
      <c r="Y15" s="134">
        <f>H15-S15-T15-U15</f>
        <v>0</v>
      </c>
    </row>
    <row r="16" spans="1:25" ht="60" customHeight="1">
      <c r="A16" s="150">
        <v>10</v>
      </c>
      <c r="B16" s="180" t="s">
        <v>294</v>
      </c>
      <c r="C16" s="159" t="s">
        <v>351</v>
      </c>
      <c r="D16" s="149">
        <f>Darbhanga!A23</f>
        <v>7</v>
      </c>
      <c r="E16" s="150">
        <f>Darbhanga!E25</f>
        <v>17</v>
      </c>
      <c r="F16" s="149">
        <f>Darbhanga!H25</f>
        <v>2389.6100000000006</v>
      </c>
      <c r="G16" s="150">
        <v>7</v>
      </c>
      <c r="H16" s="152">
        <f>Darbhanga!E9+Darbhanga!E12+Darbhanga!E15+Darbhanga!E17+Darbhanga!E20+Darbhanga!E22+Darbhanga!E24</f>
        <v>17</v>
      </c>
      <c r="I16" s="153">
        <f>F16</f>
        <v>2389.6100000000006</v>
      </c>
      <c r="J16" s="63"/>
      <c r="K16" s="150">
        <f>Darbhanga!L25</f>
        <v>0</v>
      </c>
      <c r="L16" s="150">
        <f>Darbhanga!M25</f>
        <v>1</v>
      </c>
      <c r="M16" s="150">
        <f>Darbhanga!N25</f>
        <v>0</v>
      </c>
      <c r="N16" s="150">
        <f>Darbhanga!O25</f>
        <v>0</v>
      </c>
      <c r="O16" s="150">
        <f>Darbhanga!P25</f>
        <v>1</v>
      </c>
      <c r="P16" s="150">
        <f>Darbhanga!Q25</f>
        <v>1</v>
      </c>
      <c r="Q16" s="150">
        <f>Darbhanga!R25</f>
        <v>2</v>
      </c>
      <c r="R16" s="150">
        <f>Darbhanga!S25</f>
        <v>7</v>
      </c>
      <c r="S16" s="145">
        <f>Darbhanga!I25</f>
        <v>3</v>
      </c>
      <c r="T16" s="145">
        <f>K16+L16+M16+N16+O16+P16+Q16+R16</f>
        <v>12</v>
      </c>
      <c r="U16" s="145">
        <f>Darbhanga!T25</f>
        <v>2</v>
      </c>
      <c r="V16" s="146">
        <f>Darbhanga!U25</f>
        <v>1094.47</v>
      </c>
      <c r="W16" s="148"/>
      <c r="X16" s="13"/>
      <c r="Y16" s="156">
        <f>H16-S16-T16-U16</f>
        <v>0</v>
      </c>
    </row>
    <row r="17" spans="1:25" ht="60" customHeight="1">
      <c r="A17" s="150">
        <v>11</v>
      </c>
      <c r="B17" s="180" t="s">
        <v>295</v>
      </c>
      <c r="C17" s="158" t="s">
        <v>336</v>
      </c>
      <c r="D17" s="149">
        <f>Saran!A10</f>
        <v>2</v>
      </c>
      <c r="E17" s="150">
        <f>Saran!E12</f>
        <v>4</v>
      </c>
      <c r="F17" s="149">
        <f>Saran!H12</f>
        <v>523.29</v>
      </c>
      <c r="G17" s="150">
        <v>2</v>
      </c>
      <c r="H17" s="149">
        <v>4</v>
      </c>
      <c r="I17" s="150">
        <f>F17</f>
        <v>523.29</v>
      </c>
      <c r="J17" s="63"/>
      <c r="K17" s="150">
        <f>Saran!L12</f>
        <v>1</v>
      </c>
      <c r="L17" s="150">
        <f>Saran!M12</f>
        <v>0</v>
      </c>
      <c r="M17" s="150">
        <f>Saran!N12</f>
        <v>0</v>
      </c>
      <c r="N17" s="150">
        <f>Saran!O12</f>
        <v>0</v>
      </c>
      <c r="O17" s="150">
        <f>Saran!P12</f>
        <v>0</v>
      </c>
      <c r="P17" s="150">
        <f>Saran!Q12</f>
        <v>0</v>
      </c>
      <c r="Q17" s="150">
        <f>Saran!R12</f>
        <v>0</v>
      </c>
      <c r="R17" s="150">
        <f>Saran!S12</f>
        <v>2</v>
      </c>
      <c r="S17" s="145">
        <f>Saran!I12</f>
        <v>1</v>
      </c>
      <c r="T17" s="145">
        <f t="shared" si="1"/>
        <v>3</v>
      </c>
      <c r="U17" s="145">
        <f>Saran!T12</f>
        <v>0</v>
      </c>
      <c r="V17" s="146">
        <f>Saran!U12</f>
        <v>216.57</v>
      </c>
      <c r="W17" s="147"/>
      <c r="X17" s="13"/>
      <c r="Y17" s="157">
        <f>H17-S17-T17-U17</f>
        <v>0</v>
      </c>
    </row>
    <row r="18" spans="1:25" ht="24" customHeight="1">
      <c r="A18" s="205" t="s">
        <v>227</v>
      </c>
      <c r="B18" s="206"/>
      <c r="C18" s="206"/>
      <c r="D18" s="23">
        <f t="shared" ref="D18:V18" si="2">SUM(D7:D17)</f>
        <v>35</v>
      </c>
      <c r="E18" s="23">
        <f t="shared" si="2"/>
        <v>80</v>
      </c>
      <c r="F18" s="23">
        <f t="shared" si="2"/>
        <v>10872.95</v>
      </c>
      <c r="G18" s="23">
        <f t="shared" si="2"/>
        <v>35</v>
      </c>
      <c r="H18" s="23">
        <f t="shared" si="2"/>
        <v>80</v>
      </c>
      <c r="I18" s="23">
        <f t="shared" si="2"/>
        <v>10872.95</v>
      </c>
      <c r="J18" s="23">
        <f t="shared" si="2"/>
        <v>0</v>
      </c>
      <c r="K18" s="23">
        <f t="shared" si="2"/>
        <v>3</v>
      </c>
      <c r="L18" s="23">
        <f t="shared" si="2"/>
        <v>3</v>
      </c>
      <c r="M18" s="23">
        <f t="shared" si="2"/>
        <v>2</v>
      </c>
      <c r="N18" s="23">
        <f t="shared" si="2"/>
        <v>2</v>
      </c>
      <c r="O18" s="23">
        <f t="shared" si="2"/>
        <v>9</v>
      </c>
      <c r="P18" s="23">
        <f t="shared" si="2"/>
        <v>2</v>
      </c>
      <c r="Q18" s="23">
        <f t="shared" si="2"/>
        <v>7</v>
      </c>
      <c r="R18" s="23">
        <f t="shared" si="2"/>
        <v>29</v>
      </c>
      <c r="S18" s="23">
        <f t="shared" si="2"/>
        <v>14</v>
      </c>
      <c r="T18" s="23">
        <f>SUM(T7:T17)</f>
        <v>57</v>
      </c>
      <c r="U18" s="23">
        <f t="shared" si="2"/>
        <v>8</v>
      </c>
      <c r="V18" s="23">
        <f t="shared" si="2"/>
        <v>4446.99</v>
      </c>
      <c r="W18" s="21"/>
      <c r="Y18" s="200">
        <f>H18-S18-T18-U18</f>
        <v>1</v>
      </c>
    </row>
    <row r="19" spans="1:25">
      <c r="Y19" s="200"/>
    </row>
  </sheetData>
  <mergeCells count="30">
    <mergeCell ref="Y18:Y19"/>
    <mergeCell ref="A3:U3"/>
    <mergeCell ref="V3:W3"/>
    <mergeCell ref="L5:L6"/>
    <mergeCell ref="M5:M6"/>
    <mergeCell ref="B4:B6"/>
    <mergeCell ref="C4:C6"/>
    <mergeCell ref="A4:A6"/>
    <mergeCell ref="A18:C18"/>
    <mergeCell ref="K4:R4"/>
    <mergeCell ref="S4:U4"/>
    <mergeCell ref="V4:V6"/>
    <mergeCell ref="W4:W6"/>
    <mergeCell ref="K5:K6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</mergeCells>
  <pageMargins left="0.3" right="0.118110236220472" top="0.5" bottom="0.44" header="0.118110236220472" footer="0.118110236220472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V9"/>
  <sheetViews>
    <sheetView view="pageBreakPreview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25" sqref="U25"/>
    </sheetView>
  </sheetViews>
  <sheetFormatPr defaultRowHeight="15"/>
  <cols>
    <col min="1" max="1" width="3" customWidth="1"/>
    <col min="2" max="2" width="5.28515625" customWidth="1"/>
    <col min="3" max="3" width="9.85546875" customWidth="1"/>
    <col min="4" max="4" width="9.42578125" customWidth="1"/>
    <col min="5" max="5" width="3.5703125" customWidth="1"/>
    <col min="6" max="6" width="16.5703125" customWidth="1"/>
    <col min="7" max="7" width="13.140625" customWidth="1"/>
    <col min="8" max="8" width="8.42578125" customWidth="1"/>
    <col min="9" max="9" width="3" hidden="1" customWidth="1"/>
    <col min="10" max="11" width="9.28515625" style="56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6.7109375" customWidth="1"/>
    <col min="22" max="22" width="11.42578125" customWidth="1"/>
  </cols>
  <sheetData>
    <row r="1" spans="1:22">
      <c r="A1" s="219" t="s">
        <v>19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</row>
    <row r="2" spans="1:22">
      <c r="A2" s="220" t="str">
        <f>'Patna (West)'!A2</f>
        <v>Progress Report for the construction of Girls Hostel (2009-10)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</row>
    <row r="3" spans="1:22">
      <c r="A3" s="246" t="s">
        <v>325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63" t="str">
        <f>Summary!V3</f>
        <v>Date:-31.05.2015</v>
      </c>
      <c r="V3" s="264"/>
    </row>
    <row r="4" spans="1:22" ht="25.5" customHeight="1">
      <c r="A4" s="254" t="s">
        <v>303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</row>
    <row r="5" spans="1:22" ht="15" customHeight="1">
      <c r="A5" s="218" t="s">
        <v>0</v>
      </c>
      <c r="B5" s="218" t="s">
        <v>1</v>
      </c>
      <c r="C5" s="218" t="s">
        <v>2</v>
      </c>
      <c r="D5" s="218" t="s">
        <v>3</v>
      </c>
      <c r="E5" s="218" t="s">
        <v>0</v>
      </c>
      <c r="F5" s="218" t="s">
        <v>4</v>
      </c>
      <c r="G5" s="218" t="s">
        <v>5</v>
      </c>
      <c r="H5" s="218" t="s">
        <v>6</v>
      </c>
      <c r="I5" s="229" t="s">
        <v>16</v>
      </c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18" t="s">
        <v>21</v>
      </c>
      <c r="V5" s="228" t="s">
        <v>14</v>
      </c>
    </row>
    <row r="6" spans="1:22" ht="24" customHeight="1">
      <c r="A6" s="218"/>
      <c r="B6" s="218"/>
      <c r="C6" s="218"/>
      <c r="D6" s="218"/>
      <c r="E6" s="218"/>
      <c r="F6" s="218"/>
      <c r="G6" s="218"/>
      <c r="H6" s="218"/>
      <c r="I6" s="230" t="s">
        <v>7</v>
      </c>
      <c r="J6" s="218" t="s">
        <v>268</v>
      </c>
      <c r="K6" s="218" t="s">
        <v>269</v>
      </c>
      <c r="L6" s="234" t="s">
        <v>15</v>
      </c>
      <c r="M6" s="231" t="s">
        <v>10</v>
      </c>
      <c r="N6" s="218" t="s">
        <v>9</v>
      </c>
      <c r="O6" s="233" t="s">
        <v>17</v>
      </c>
      <c r="P6" s="233"/>
      <c r="Q6" s="218" t="s">
        <v>18</v>
      </c>
      <c r="R6" s="218"/>
      <c r="S6" s="311" t="s">
        <v>13</v>
      </c>
      <c r="T6" s="232" t="s">
        <v>8</v>
      </c>
      <c r="U6" s="218"/>
      <c r="V6" s="228"/>
    </row>
    <row r="7" spans="1:22" ht="19.5" customHeight="1">
      <c r="A7" s="218"/>
      <c r="B7" s="218"/>
      <c r="C7" s="218"/>
      <c r="D7" s="218"/>
      <c r="E7" s="218"/>
      <c r="F7" s="218"/>
      <c r="G7" s="218"/>
      <c r="H7" s="218"/>
      <c r="I7" s="230"/>
      <c r="J7" s="218"/>
      <c r="K7" s="218"/>
      <c r="L7" s="234"/>
      <c r="M7" s="231"/>
      <c r="N7" s="218"/>
      <c r="O7" s="33" t="s">
        <v>11</v>
      </c>
      <c r="P7" s="33" t="s">
        <v>12</v>
      </c>
      <c r="Q7" s="33" t="s">
        <v>11</v>
      </c>
      <c r="R7" s="33" t="s">
        <v>12</v>
      </c>
      <c r="S7" s="311"/>
      <c r="T7" s="232"/>
      <c r="U7" s="218"/>
      <c r="V7" s="228"/>
    </row>
    <row r="8" spans="1:22" ht="16.5" customHeight="1">
      <c r="A8" s="4"/>
      <c r="B8" s="278" t="s">
        <v>22</v>
      </c>
      <c r="C8" s="278"/>
      <c r="D8" s="278"/>
      <c r="E8" s="76">
        <v>0</v>
      </c>
      <c r="F8" s="15"/>
      <c r="G8" s="14"/>
      <c r="H8" s="16">
        <v>0</v>
      </c>
      <c r="I8" s="16">
        <v>0</v>
      </c>
      <c r="J8" s="16"/>
      <c r="K8" s="66"/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"/>
    </row>
    <row r="9" spans="1:22">
      <c r="A9" s="1" t="s">
        <v>265</v>
      </c>
      <c r="B9" s="1"/>
      <c r="C9" s="1"/>
      <c r="D9" s="1"/>
      <c r="E9" s="1"/>
      <c r="F9" s="1"/>
      <c r="G9" s="1"/>
      <c r="H9" s="1"/>
      <c r="I9" s="1"/>
      <c r="J9" s="4"/>
      <c r="K9" s="4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</sheetData>
  <mergeCells count="27">
    <mergeCell ref="N6:N7"/>
    <mergeCell ref="A3:T3"/>
    <mergeCell ref="A4:V4"/>
    <mergeCell ref="U3:V3"/>
    <mergeCell ref="J6:J7"/>
    <mergeCell ref="K6:K7"/>
    <mergeCell ref="A5:A7"/>
    <mergeCell ref="B5:B7"/>
    <mergeCell ref="C5:C7"/>
    <mergeCell ref="D5:D7"/>
    <mergeCell ref="E5:E7"/>
    <mergeCell ref="B8:D8"/>
    <mergeCell ref="A2:V2"/>
    <mergeCell ref="U5:U7"/>
    <mergeCell ref="F5:F7"/>
    <mergeCell ref="A1:V1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</mergeCells>
  <pageMargins left="0.12" right="0.05" top="0.13" bottom="0.13" header="0.13" footer="0.13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"/>
  <sheetViews>
    <sheetView showGridLines="0" view="pageBreakPreview" zoomScaleSheetLayoutView="100" workbookViewId="0">
      <pane xSplit="1" ySplit="7" topLeftCell="B20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V24" sqref="V24"/>
    </sheetView>
  </sheetViews>
  <sheetFormatPr defaultRowHeight="15"/>
  <cols>
    <col min="1" max="1" width="3" customWidth="1"/>
    <col min="2" max="2" width="8" customWidth="1"/>
    <col min="3" max="4" width="12.5703125" customWidth="1"/>
    <col min="5" max="5" width="3" customWidth="1"/>
    <col min="6" max="6" width="19.42578125" customWidth="1"/>
    <col min="7" max="7" width="21.7109375" customWidth="1"/>
    <col min="8" max="8" width="8.42578125" customWidth="1"/>
    <col min="9" max="9" width="3" hidden="1" customWidth="1"/>
    <col min="10" max="11" width="9.28515625" style="56" customWidth="1"/>
    <col min="12" max="20" width="4.7109375" customWidth="1"/>
    <col min="21" max="21" width="10.7109375" customWidth="1"/>
    <col min="22" max="22" width="11.42578125" style="78" customWidth="1"/>
  </cols>
  <sheetData>
    <row r="1" spans="1:22">
      <c r="A1" s="219" t="s">
        <v>19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</row>
    <row r="2" spans="1:22">
      <c r="A2" s="220" t="str">
        <f>'Patna (West)'!A2</f>
        <v>Progress Report for the construction of Girls Hostel (2009-10)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</row>
    <row r="3" spans="1:22">
      <c r="A3" s="221" t="s">
        <v>306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316"/>
      <c r="U3" s="263" t="str">
        <f>Summary!V3</f>
        <v>Date:-31.05.2015</v>
      </c>
      <c r="V3" s="264"/>
    </row>
    <row r="4" spans="1:22" ht="25.5" customHeight="1">
      <c r="A4" s="254" t="s">
        <v>342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</row>
    <row r="5" spans="1:22" ht="15" customHeight="1">
      <c r="A5" s="218" t="s">
        <v>0</v>
      </c>
      <c r="B5" s="218" t="s">
        <v>1</v>
      </c>
      <c r="C5" s="218" t="s">
        <v>2</v>
      </c>
      <c r="D5" s="218" t="s">
        <v>3</v>
      </c>
      <c r="E5" s="218" t="s">
        <v>0</v>
      </c>
      <c r="F5" s="218" t="s">
        <v>4</v>
      </c>
      <c r="G5" s="218" t="s">
        <v>5</v>
      </c>
      <c r="H5" s="218" t="s">
        <v>6</v>
      </c>
      <c r="I5" s="229" t="s">
        <v>16</v>
      </c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18" t="s">
        <v>21</v>
      </c>
      <c r="V5" s="218" t="s">
        <v>14</v>
      </c>
    </row>
    <row r="6" spans="1:22" ht="24" customHeight="1">
      <c r="A6" s="218"/>
      <c r="B6" s="218"/>
      <c r="C6" s="218"/>
      <c r="D6" s="218"/>
      <c r="E6" s="218"/>
      <c r="F6" s="218"/>
      <c r="G6" s="218"/>
      <c r="H6" s="218"/>
      <c r="I6" s="218" t="s">
        <v>7</v>
      </c>
      <c r="J6" s="218" t="s">
        <v>268</v>
      </c>
      <c r="K6" s="218" t="s">
        <v>269</v>
      </c>
      <c r="L6" s="229" t="s">
        <v>348</v>
      </c>
      <c r="M6" s="218" t="s">
        <v>10</v>
      </c>
      <c r="N6" s="218" t="s">
        <v>9</v>
      </c>
      <c r="O6" s="218" t="s">
        <v>17</v>
      </c>
      <c r="P6" s="218"/>
      <c r="Q6" s="218" t="s">
        <v>18</v>
      </c>
      <c r="R6" s="218"/>
      <c r="S6" s="218" t="s">
        <v>13</v>
      </c>
      <c r="T6" s="218" t="s">
        <v>8</v>
      </c>
      <c r="U6" s="218"/>
      <c r="V6" s="218"/>
    </row>
    <row r="7" spans="1:22" ht="19.5" customHeight="1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29"/>
      <c r="M7" s="218"/>
      <c r="N7" s="218"/>
      <c r="O7" s="160" t="s">
        <v>11</v>
      </c>
      <c r="P7" s="160" t="s">
        <v>12</v>
      </c>
      <c r="Q7" s="160" t="s">
        <v>11</v>
      </c>
      <c r="R7" s="160" t="s">
        <v>12</v>
      </c>
      <c r="S7" s="218"/>
      <c r="T7" s="218"/>
      <c r="U7" s="218"/>
      <c r="V7" s="218"/>
    </row>
    <row r="8" spans="1:22" ht="35.1" customHeight="1">
      <c r="A8" s="248">
        <v>1</v>
      </c>
      <c r="B8" s="244" t="s">
        <v>107</v>
      </c>
      <c r="C8" s="313" t="s">
        <v>108</v>
      </c>
      <c r="D8" s="172" t="s">
        <v>109</v>
      </c>
      <c r="E8" s="161">
        <v>1</v>
      </c>
      <c r="F8" s="172" t="s">
        <v>244</v>
      </c>
      <c r="G8" s="281" t="s">
        <v>236</v>
      </c>
      <c r="H8" s="309">
        <v>282.45999999999998</v>
      </c>
      <c r="I8" s="26"/>
      <c r="J8" s="279" t="s">
        <v>280</v>
      </c>
      <c r="K8" s="286" t="s">
        <v>272</v>
      </c>
      <c r="L8" s="42"/>
      <c r="M8" s="42"/>
      <c r="N8" s="42"/>
      <c r="O8" s="42"/>
      <c r="P8" s="42"/>
      <c r="Q8" s="42"/>
      <c r="R8" s="42"/>
      <c r="S8" s="42">
        <v>1</v>
      </c>
      <c r="T8" s="43"/>
      <c r="U8" s="314">
        <v>122.08</v>
      </c>
      <c r="V8" s="2"/>
    </row>
    <row r="9" spans="1:22" ht="35.1" customHeight="1">
      <c r="A9" s="248"/>
      <c r="B9" s="244"/>
      <c r="C9" s="313"/>
      <c r="D9" s="172" t="s">
        <v>110</v>
      </c>
      <c r="E9" s="161">
        <v>2</v>
      </c>
      <c r="F9" s="172" t="s">
        <v>245</v>
      </c>
      <c r="G9" s="281"/>
      <c r="H9" s="309"/>
      <c r="I9" s="26"/>
      <c r="J9" s="280"/>
      <c r="K9" s="286"/>
      <c r="L9" s="42"/>
      <c r="M9" s="42"/>
      <c r="N9" s="42"/>
      <c r="O9" s="42"/>
      <c r="P9" s="42"/>
      <c r="Q9" s="42">
        <v>1</v>
      </c>
      <c r="R9" s="43"/>
      <c r="S9" s="43"/>
      <c r="T9" s="43"/>
      <c r="U9" s="314"/>
      <c r="V9" s="2"/>
    </row>
    <row r="10" spans="1:22" ht="35.1" customHeight="1">
      <c r="A10" s="248">
        <v>2</v>
      </c>
      <c r="B10" s="244" t="s">
        <v>111</v>
      </c>
      <c r="C10" s="313" t="s">
        <v>108</v>
      </c>
      <c r="D10" s="172" t="s">
        <v>112</v>
      </c>
      <c r="E10" s="161">
        <v>1</v>
      </c>
      <c r="F10" s="172" t="s">
        <v>247</v>
      </c>
      <c r="G10" s="281" t="s">
        <v>258</v>
      </c>
      <c r="H10" s="309">
        <v>427.48</v>
      </c>
      <c r="I10" s="26"/>
      <c r="J10" s="279" t="s">
        <v>281</v>
      </c>
      <c r="K10" s="279" t="s">
        <v>272</v>
      </c>
      <c r="L10" s="42"/>
      <c r="M10" s="42"/>
      <c r="N10" s="42"/>
      <c r="O10" s="42"/>
      <c r="P10" s="42"/>
      <c r="Q10" s="42"/>
      <c r="R10" s="42"/>
      <c r="S10" s="42">
        <v>1</v>
      </c>
      <c r="T10" s="43"/>
      <c r="U10" s="314">
        <v>261.14</v>
      </c>
      <c r="V10" s="2"/>
    </row>
    <row r="11" spans="1:22" ht="35.1" customHeight="1">
      <c r="A11" s="248"/>
      <c r="B11" s="244"/>
      <c r="C11" s="313"/>
      <c r="D11" s="172" t="s">
        <v>113</v>
      </c>
      <c r="E11" s="161">
        <v>2</v>
      </c>
      <c r="F11" s="172" t="s">
        <v>246</v>
      </c>
      <c r="G11" s="281"/>
      <c r="H11" s="309"/>
      <c r="I11" s="26"/>
      <c r="J11" s="297"/>
      <c r="K11" s="297"/>
      <c r="L11" s="42"/>
      <c r="M11" s="42"/>
      <c r="N11" s="42"/>
      <c r="O11" s="42"/>
      <c r="P11" s="42"/>
      <c r="Q11" s="42"/>
      <c r="R11" s="42"/>
      <c r="S11" s="42">
        <v>1</v>
      </c>
      <c r="T11" s="43"/>
      <c r="U11" s="314"/>
      <c r="V11" s="2"/>
    </row>
    <row r="12" spans="1:22" ht="35.1" customHeight="1">
      <c r="A12" s="248"/>
      <c r="B12" s="244"/>
      <c r="C12" s="313"/>
      <c r="D12" s="172" t="s">
        <v>114</v>
      </c>
      <c r="E12" s="161">
        <v>3</v>
      </c>
      <c r="F12" s="172" t="s">
        <v>115</v>
      </c>
      <c r="G12" s="281"/>
      <c r="H12" s="309"/>
      <c r="I12" s="26"/>
      <c r="J12" s="280"/>
      <c r="K12" s="280"/>
      <c r="L12" s="42"/>
      <c r="M12" s="42"/>
      <c r="N12" s="42"/>
      <c r="O12" s="42"/>
      <c r="P12" s="42"/>
      <c r="Q12" s="42"/>
      <c r="R12" s="42"/>
      <c r="S12" s="42">
        <v>1</v>
      </c>
      <c r="T12" s="43"/>
      <c r="U12" s="314"/>
      <c r="V12" s="2"/>
    </row>
    <row r="13" spans="1:22" ht="35.1" customHeight="1">
      <c r="A13" s="248">
        <v>3</v>
      </c>
      <c r="B13" s="244" t="s">
        <v>116</v>
      </c>
      <c r="C13" s="313" t="s">
        <v>108</v>
      </c>
      <c r="D13" s="172" t="s">
        <v>117</v>
      </c>
      <c r="E13" s="161">
        <v>1</v>
      </c>
      <c r="F13" s="172" t="s">
        <v>250</v>
      </c>
      <c r="G13" s="281" t="s">
        <v>263</v>
      </c>
      <c r="H13" s="309">
        <v>421.92</v>
      </c>
      <c r="I13" s="26">
        <v>1</v>
      </c>
      <c r="J13" s="288"/>
      <c r="K13" s="279" t="s">
        <v>272</v>
      </c>
      <c r="L13" s="43"/>
      <c r="M13" s="43"/>
      <c r="N13" s="43"/>
      <c r="O13" s="43"/>
      <c r="P13" s="43"/>
      <c r="Q13" s="43"/>
      <c r="R13" s="43"/>
      <c r="S13" s="43"/>
      <c r="T13" s="43"/>
      <c r="U13" s="314">
        <v>144.18</v>
      </c>
      <c r="V13" s="2" t="s">
        <v>318</v>
      </c>
    </row>
    <row r="14" spans="1:22" ht="35.1" customHeight="1">
      <c r="A14" s="248"/>
      <c r="B14" s="244"/>
      <c r="C14" s="313"/>
      <c r="D14" s="172" t="s">
        <v>118</v>
      </c>
      <c r="E14" s="161">
        <v>2</v>
      </c>
      <c r="F14" s="172" t="s">
        <v>249</v>
      </c>
      <c r="G14" s="281"/>
      <c r="H14" s="309"/>
      <c r="I14" s="26"/>
      <c r="J14" s="289"/>
      <c r="K14" s="297"/>
      <c r="L14" s="42"/>
      <c r="M14" s="42"/>
      <c r="N14" s="42"/>
      <c r="O14" s="42"/>
      <c r="P14" s="42"/>
      <c r="Q14" s="42"/>
      <c r="R14" s="42">
        <v>1</v>
      </c>
      <c r="S14" s="43"/>
      <c r="T14" s="43"/>
      <c r="U14" s="314"/>
      <c r="V14" s="2"/>
    </row>
    <row r="15" spans="1:22" ht="35.1" customHeight="1">
      <c r="A15" s="248"/>
      <c r="B15" s="244"/>
      <c r="C15" s="313"/>
      <c r="D15" s="172" t="s">
        <v>119</v>
      </c>
      <c r="E15" s="161">
        <v>3</v>
      </c>
      <c r="F15" s="172" t="s">
        <v>120</v>
      </c>
      <c r="G15" s="281"/>
      <c r="H15" s="309"/>
      <c r="I15" s="26"/>
      <c r="J15" s="290"/>
      <c r="K15" s="280"/>
      <c r="L15" s="42"/>
      <c r="M15" s="42"/>
      <c r="N15" s="42"/>
      <c r="O15" s="42"/>
      <c r="P15" s="42"/>
      <c r="Q15" s="42"/>
      <c r="R15" s="42"/>
      <c r="S15" s="42">
        <v>1</v>
      </c>
      <c r="T15" s="43"/>
      <c r="U15" s="314"/>
      <c r="V15" s="2"/>
    </row>
    <row r="16" spans="1:22" ht="35.1" customHeight="1">
      <c r="A16" s="248">
        <v>4</v>
      </c>
      <c r="B16" s="244" t="s">
        <v>121</v>
      </c>
      <c r="C16" s="313" t="s">
        <v>108</v>
      </c>
      <c r="D16" s="177" t="s">
        <v>122</v>
      </c>
      <c r="E16" s="161">
        <v>1</v>
      </c>
      <c r="F16" s="172" t="s">
        <v>124</v>
      </c>
      <c r="G16" s="281" t="s">
        <v>259</v>
      </c>
      <c r="H16" s="315">
        <v>287.39999999999998</v>
      </c>
      <c r="I16" s="26">
        <v>1</v>
      </c>
      <c r="J16" s="279" t="s">
        <v>282</v>
      </c>
      <c r="K16" s="288" t="s">
        <v>272</v>
      </c>
      <c r="L16" s="43"/>
      <c r="M16" s="43"/>
      <c r="N16" s="43"/>
      <c r="O16" s="43"/>
      <c r="P16" s="43"/>
      <c r="Q16" s="43"/>
      <c r="R16" s="43"/>
      <c r="S16" s="43"/>
      <c r="T16" s="43"/>
      <c r="U16" s="314">
        <v>137.72</v>
      </c>
      <c r="V16" s="2" t="s">
        <v>319</v>
      </c>
    </row>
    <row r="17" spans="1:22" ht="35.1" customHeight="1">
      <c r="A17" s="248"/>
      <c r="B17" s="244"/>
      <c r="C17" s="313"/>
      <c r="D17" s="177" t="s">
        <v>123</v>
      </c>
      <c r="E17" s="161">
        <v>2</v>
      </c>
      <c r="F17" s="172" t="s">
        <v>125</v>
      </c>
      <c r="G17" s="281"/>
      <c r="H17" s="315"/>
      <c r="I17" s="26"/>
      <c r="J17" s="280"/>
      <c r="K17" s="290"/>
      <c r="L17" s="42"/>
      <c r="M17" s="42"/>
      <c r="N17" s="42"/>
      <c r="O17" s="42"/>
      <c r="P17" s="42"/>
      <c r="Q17" s="42"/>
      <c r="R17" s="42"/>
      <c r="S17" s="42"/>
      <c r="T17" s="42">
        <v>1</v>
      </c>
      <c r="U17" s="314"/>
      <c r="V17" s="2"/>
    </row>
    <row r="18" spans="1:22" ht="35.1" customHeight="1">
      <c r="A18" s="248">
        <v>5</v>
      </c>
      <c r="B18" s="244" t="s">
        <v>126</v>
      </c>
      <c r="C18" s="313" t="s">
        <v>108</v>
      </c>
      <c r="D18" s="172" t="s">
        <v>127</v>
      </c>
      <c r="E18" s="161">
        <v>1</v>
      </c>
      <c r="F18" s="172" t="s">
        <v>243</v>
      </c>
      <c r="G18" s="281" t="s">
        <v>258</v>
      </c>
      <c r="H18" s="309">
        <v>427.61</v>
      </c>
      <c r="I18" s="26"/>
      <c r="J18" s="279" t="s">
        <v>281</v>
      </c>
      <c r="K18" s="279" t="s">
        <v>272</v>
      </c>
      <c r="L18" s="42"/>
      <c r="M18" s="42"/>
      <c r="N18" s="42"/>
      <c r="O18" s="42"/>
      <c r="P18" s="42"/>
      <c r="Q18" s="42"/>
      <c r="R18" s="42"/>
      <c r="S18" s="42">
        <v>1</v>
      </c>
      <c r="T18" s="43"/>
      <c r="U18" s="314">
        <v>193.94</v>
      </c>
      <c r="V18" s="2"/>
    </row>
    <row r="19" spans="1:22" ht="35.1" customHeight="1">
      <c r="A19" s="248"/>
      <c r="B19" s="244"/>
      <c r="C19" s="313"/>
      <c r="D19" s="172" t="s">
        <v>128</v>
      </c>
      <c r="E19" s="161">
        <v>2</v>
      </c>
      <c r="F19" s="172" t="s">
        <v>248</v>
      </c>
      <c r="G19" s="281"/>
      <c r="H19" s="309"/>
      <c r="I19" s="26"/>
      <c r="J19" s="297"/>
      <c r="K19" s="297"/>
      <c r="L19" s="42"/>
      <c r="M19" s="42"/>
      <c r="N19" s="42"/>
      <c r="O19" s="42"/>
      <c r="P19" s="42"/>
      <c r="Q19" s="42"/>
      <c r="R19" s="42">
        <v>1</v>
      </c>
      <c r="S19" s="43"/>
      <c r="T19" s="43"/>
      <c r="U19" s="314"/>
      <c r="V19" s="2"/>
    </row>
    <row r="20" spans="1:22" ht="35.1" customHeight="1">
      <c r="A20" s="248"/>
      <c r="B20" s="244"/>
      <c r="C20" s="313"/>
      <c r="D20" s="172" t="s">
        <v>129</v>
      </c>
      <c r="E20" s="161">
        <v>3</v>
      </c>
      <c r="F20" s="172" t="s">
        <v>130</v>
      </c>
      <c r="G20" s="281"/>
      <c r="H20" s="309"/>
      <c r="I20" s="26"/>
      <c r="J20" s="280"/>
      <c r="K20" s="280"/>
      <c r="L20" s="42"/>
      <c r="M20" s="42"/>
      <c r="N20" s="42"/>
      <c r="O20" s="42"/>
      <c r="P20" s="42">
        <v>1</v>
      </c>
      <c r="Q20" s="43"/>
      <c r="R20" s="43"/>
      <c r="S20" s="43"/>
      <c r="T20" s="43"/>
      <c r="U20" s="314"/>
      <c r="V20" s="2"/>
    </row>
    <row r="21" spans="1:22" ht="35.1" customHeight="1">
      <c r="A21" s="248">
        <v>6</v>
      </c>
      <c r="B21" s="244" t="s">
        <v>131</v>
      </c>
      <c r="C21" s="313" t="s">
        <v>132</v>
      </c>
      <c r="D21" s="177" t="s">
        <v>137</v>
      </c>
      <c r="E21" s="161">
        <v>1</v>
      </c>
      <c r="F21" s="172" t="s">
        <v>139</v>
      </c>
      <c r="G21" s="281" t="s">
        <v>237</v>
      </c>
      <c r="H21" s="309">
        <v>273.19</v>
      </c>
      <c r="I21" s="26">
        <v>1</v>
      </c>
      <c r="J21" s="54"/>
      <c r="K21" s="54"/>
      <c r="L21" s="43"/>
      <c r="M21" s="43"/>
      <c r="N21" s="43"/>
      <c r="O21" s="43"/>
      <c r="P21" s="43"/>
      <c r="Q21" s="43"/>
      <c r="R21" s="43"/>
      <c r="S21" s="43"/>
      <c r="T21" s="43"/>
      <c r="U21" s="314">
        <v>113.94</v>
      </c>
      <c r="V21" s="49" t="s">
        <v>319</v>
      </c>
    </row>
    <row r="22" spans="1:22" ht="35.1" customHeight="1">
      <c r="A22" s="248"/>
      <c r="B22" s="244"/>
      <c r="C22" s="313"/>
      <c r="D22" s="177" t="s">
        <v>138</v>
      </c>
      <c r="E22" s="161">
        <v>2</v>
      </c>
      <c r="F22" s="172" t="s">
        <v>140</v>
      </c>
      <c r="G22" s="281"/>
      <c r="H22" s="309"/>
      <c r="I22" s="26"/>
      <c r="J22" s="54"/>
      <c r="K22" s="54"/>
      <c r="L22" s="42"/>
      <c r="M22" s="42"/>
      <c r="N22" s="42"/>
      <c r="O22" s="42"/>
      <c r="P22" s="42"/>
      <c r="Q22" s="42"/>
      <c r="R22" s="42"/>
      <c r="S22" s="42">
        <v>1</v>
      </c>
      <c r="T22" s="43"/>
      <c r="U22" s="314"/>
      <c r="V22" s="2"/>
    </row>
    <row r="23" spans="1:22" ht="35.1" customHeight="1">
      <c r="A23" s="248">
        <v>7</v>
      </c>
      <c r="B23" s="244" t="s">
        <v>141</v>
      </c>
      <c r="C23" s="313" t="s">
        <v>132</v>
      </c>
      <c r="D23" s="172" t="s">
        <v>133</v>
      </c>
      <c r="E23" s="161">
        <v>1</v>
      </c>
      <c r="F23" s="172" t="s">
        <v>135</v>
      </c>
      <c r="G23" s="281" t="s">
        <v>238</v>
      </c>
      <c r="H23" s="309">
        <v>269.55</v>
      </c>
      <c r="I23" s="26"/>
      <c r="J23" s="288"/>
      <c r="K23" s="286" t="s">
        <v>272</v>
      </c>
      <c r="L23" s="42"/>
      <c r="M23" s="42"/>
      <c r="N23" s="42"/>
      <c r="O23" s="42"/>
      <c r="P23" s="42"/>
      <c r="Q23" s="42"/>
      <c r="R23" s="42"/>
      <c r="S23" s="42"/>
      <c r="T23" s="42">
        <v>1</v>
      </c>
      <c r="U23" s="312">
        <v>121.47</v>
      </c>
      <c r="V23" s="2"/>
    </row>
    <row r="24" spans="1:22" ht="35.1" customHeight="1">
      <c r="A24" s="248"/>
      <c r="B24" s="244"/>
      <c r="C24" s="313"/>
      <c r="D24" s="172" t="s">
        <v>134</v>
      </c>
      <c r="E24" s="161">
        <v>2</v>
      </c>
      <c r="F24" s="172" t="s">
        <v>136</v>
      </c>
      <c r="G24" s="281"/>
      <c r="H24" s="309"/>
      <c r="I24" s="26"/>
      <c r="J24" s="290"/>
      <c r="K24" s="286"/>
      <c r="L24" s="60"/>
      <c r="M24" s="60">
        <v>1</v>
      </c>
      <c r="N24" s="96"/>
      <c r="O24" s="43"/>
      <c r="P24" s="43"/>
      <c r="Q24" s="43"/>
      <c r="R24" s="43"/>
      <c r="S24" s="43"/>
      <c r="T24" s="43"/>
      <c r="U24" s="312"/>
      <c r="V24" s="2" t="s">
        <v>320</v>
      </c>
    </row>
    <row r="25" spans="1:22" ht="16.5" customHeight="1">
      <c r="A25" s="4"/>
      <c r="B25" s="278" t="s">
        <v>22</v>
      </c>
      <c r="C25" s="278"/>
      <c r="D25" s="278"/>
      <c r="E25" s="80">
        <f>E9+E12+E15+E17+E20+E22+E24</f>
        <v>17</v>
      </c>
      <c r="F25" s="15"/>
      <c r="G25" s="14"/>
      <c r="H25" s="16">
        <f>SUM(H8:H24)</f>
        <v>2389.6100000000006</v>
      </c>
      <c r="I25" s="16">
        <f>SUM(I8:I24)</f>
        <v>3</v>
      </c>
      <c r="J25" s="16"/>
      <c r="K25" s="62"/>
      <c r="L25" s="16">
        <f t="shared" ref="L25:U25" si="0">SUM(L8:L24)</f>
        <v>0</v>
      </c>
      <c r="M25" s="16">
        <f t="shared" si="0"/>
        <v>1</v>
      </c>
      <c r="N25" s="16">
        <f t="shared" si="0"/>
        <v>0</v>
      </c>
      <c r="O25" s="16">
        <f t="shared" si="0"/>
        <v>0</v>
      </c>
      <c r="P25" s="16">
        <f>SUM(P8:P24)</f>
        <v>1</v>
      </c>
      <c r="Q25" s="16">
        <f t="shared" si="0"/>
        <v>1</v>
      </c>
      <c r="R25" s="16">
        <f>SUM(R8:R24)</f>
        <v>2</v>
      </c>
      <c r="S25" s="16">
        <f>SUM(S8:S24)</f>
        <v>7</v>
      </c>
      <c r="T25" s="16">
        <f t="shared" si="0"/>
        <v>2</v>
      </c>
      <c r="U25" s="181">
        <f t="shared" si="0"/>
        <v>1094.47</v>
      </c>
      <c r="V25" s="2"/>
    </row>
    <row r="26" spans="1:22">
      <c r="A26" s="1" t="s">
        <v>265</v>
      </c>
      <c r="B26" s="1"/>
      <c r="C26" s="1"/>
      <c r="D26" s="1"/>
      <c r="E26" s="1"/>
      <c r="F26" s="1"/>
      <c r="G26" s="1"/>
      <c r="H26" s="1"/>
      <c r="I26" s="1"/>
      <c r="J26" s="4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</row>
  </sheetData>
  <mergeCells count="81">
    <mergeCell ref="A1:V1"/>
    <mergeCell ref="U3:V3"/>
    <mergeCell ref="A4:V4"/>
    <mergeCell ref="A5:A7"/>
    <mergeCell ref="B5:B7"/>
    <mergeCell ref="C5:C7"/>
    <mergeCell ref="D5:D7"/>
    <mergeCell ref="E5:E7"/>
    <mergeCell ref="F5:F7"/>
    <mergeCell ref="A3:T3"/>
    <mergeCell ref="A2:V2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N6:N7"/>
    <mergeCell ref="O6:P6"/>
    <mergeCell ref="Q6:R6"/>
    <mergeCell ref="S6:S7"/>
    <mergeCell ref="T6:T7"/>
    <mergeCell ref="K8:K9"/>
    <mergeCell ref="U8:U9"/>
    <mergeCell ref="A10:A12"/>
    <mergeCell ref="B10:B12"/>
    <mergeCell ref="C10:C12"/>
    <mergeCell ref="G10:G12"/>
    <mergeCell ref="H10:H12"/>
    <mergeCell ref="J10:J12"/>
    <mergeCell ref="K10:K12"/>
    <mergeCell ref="U10:U12"/>
    <mergeCell ref="A8:A9"/>
    <mergeCell ref="B8:B9"/>
    <mergeCell ref="C8:C9"/>
    <mergeCell ref="G8:G9"/>
    <mergeCell ref="H8:H9"/>
    <mergeCell ref="J8:J9"/>
    <mergeCell ref="K13:K15"/>
    <mergeCell ref="U13:U15"/>
    <mergeCell ref="A16:A17"/>
    <mergeCell ref="B16:B17"/>
    <mergeCell ref="C16:C17"/>
    <mergeCell ref="G16:G17"/>
    <mergeCell ref="H16:H17"/>
    <mergeCell ref="J16:J17"/>
    <mergeCell ref="K16:K17"/>
    <mergeCell ref="U16:U17"/>
    <mergeCell ref="A13:A15"/>
    <mergeCell ref="B13:B15"/>
    <mergeCell ref="C13:C15"/>
    <mergeCell ref="G13:G15"/>
    <mergeCell ref="H13:H15"/>
    <mergeCell ref="J13:J15"/>
    <mergeCell ref="K18:K20"/>
    <mergeCell ref="U18:U20"/>
    <mergeCell ref="A21:A22"/>
    <mergeCell ref="B21:B22"/>
    <mergeCell ref="C21:C22"/>
    <mergeCell ref="G21:G22"/>
    <mergeCell ref="H21:H22"/>
    <mergeCell ref="U21:U22"/>
    <mergeCell ref="A18:A20"/>
    <mergeCell ref="B18:B20"/>
    <mergeCell ref="C18:C20"/>
    <mergeCell ref="G18:G20"/>
    <mergeCell ref="H18:H20"/>
    <mergeCell ref="J18:J20"/>
    <mergeCell ref="K23:K24"/>
    <mergeCell ref="U23:U24"/>
    <mergeCell ref="B25:D25"/>
    <mergeCell ref="A23:A24"/>
    <mergeCell ref="B23:B24"/>
    <mergeCell ref="C23:C24"/>
    <mergeCell ref="G23:G24"/>
    <mergeCell ref="H23:H24"/>
    <mergeCell ref="J23:J24"/>
  </mergeCells>
  <pageMargins left="0.12" right="0.05" top="0.13" bottom="0.13" header="0.13" footer="0.13"/>
  <pageSetup scale="7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S10" sqref="S10"/>
    </sheetView>
  </sheetViews>
  <sheetFormatPr defaultRowHeight="15"/>
  <cols>
    <col min="1" max="1" width="4.140625" customWidth="1"/>
    <col min="2" max="2" width="8.140625" customWidth="1"/>
    <col min="3" max="3" width="8" customWidth="1"/>
    <col min="4" max="4" width="11.7109375" style="31" customWidth="1"/>
    <col min="5" max="5" width="3" customWidth="1"/>
    <col min="6" max="6" width="18.5703125" customWidth="1"/>
    <col min="7" max="7" width="21" customWidth="1"/>
    <col min="8" max="8" width="8.42578125" customWidth="1"/>
    <col min="9" max="9" width="2.140625" hidden="1" customWidth="1"/>
    <col min="10" max="10" width="8.85546875" customWidth="1"/>
    <col min="11" max="11" width="10.140625" customWidth="1"/>
    <col min="12" max="20" width="4.7109375" customWidth="1"/>
    <col min="21" max="21" width="7.140625" customWidth="1"/>
    <col min="22" max="22" width="13.42578125" customWidth="1"/>
  </cols>
  <sheetData>
    <row r="1" spans="1:22">
      <c r="A1" s="219" t="s">
        <v>19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</row>
    <row r="2" spans="1:22" ht="20.25" customHeight="1">
      <c r="A2" s="220" t="str">
        <f>'Patna (West)'!A2</f>
        <v>Progress Report for the construction of Girls Hostel (2009-10)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</row>
    <row r="3" spans="1:22" ht="13.5" customHeight="1">
      <c r="A3" s="322" t="s">
        <v>307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0" t="str">
        <f>Summary!V3</f>
        <v>Date:-31.05.2015</v>
      </c>
      <c r="V3" s="321"/>
    </row>
    <row r="4" spans="1:22" ht="26.25" customHeight="1">
      <c r="A4" s="254" t="s">
        <v>337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</row>
    <row r="5" spans="1:22" ht="15" customHeight="1">
      <c r="A5" s="218" t="s">
        <v>0</v>
      </c>
      <c r="B5" s="218" t="s">
        <v>1</v>
      </c>
      <c r="C5" s="218" t="s">
        <v>2</v>
      </c>
      <c r="D5" s="323" t="s">
        <v>3</v>
      </c>
      <c r="E5" s="218" t="s">
        <v>0</v>
      </c>
      <c r="F5" s="218" t="s">
        <v>4</v>
      </c>
      <c r="G5" s="218" t="s">
        <v>5</v>
      </c>
      <c r="H5" s="218" t="s">
        <v>6</v>
      </c>
      <c r="I5" s="229" t="s">
        <v>16</v>
      </c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18" t="s">
        <v>21</v>
      </c>
      <c r="V5" s="228" t="s">
        <v>14</v>
      </c>
    </row>
    <row r="6" spans="1:22" ht="24.75" customHeight="1">
      <c r="A6" s="218"/>
      <c r="B6" s="218"/>
      <c r="C6" s="218"/>
      <c r="D6" s="323"/>
      <c r="E6" s="218"/>
      <c r="F6" s="218"/>
      <c r="G6" s="218"/>
      <c r="H6" s="218"/>
      <c r="I6" s="218" t="s">
        <v>7</v>
      </c>
      <c r="J6" s="218" t="s">
        <v>268</v>
      </c>
      <c r="K6" s="218" t="s">
        <v>269</v>
      </c>
      <c r="L6" s="229" t="s">
        <v>348</v>
      </c>
      <c r="M6" s="218" t="s">
        <v>10</v>
      </c>
      <c r="N6" s="218" t="s">
        <v>9</v>
      </c>
      <c r="O6" s="218" t="s">
        <v>17</v>
      </c>
      <c r="P6" s="218"/>
      <c r="Q6" s="218" t="s">
        <v>18</v>
      </c>
      <c r="R6" s="218"/>
      <c r="S6" s="218" t="s">
        <v>13</v>
      </c>
      <c r="T6" s="218" t="s">
        <v>8</v>
      </c>
      <c r="U6" s="218"/>
      <c r="V6" s="228"/>
    </row>
    <row r="7" spans="1:22" ht="27.75" customHeight="1">
      <c r="A7" s="218"/>
      <c r="B7" s="218"/>
      <c r="C7" s="218"/>
      <c r="D7" s="323"/>
      <c r="E7" s="218"/>
      <c r="F7" s="218"/>
      <c r="G7" s="218"/>
      <c r="H7" s="218"/>
      <c r="I7" s="218"/>
      <c r="J7" s="218"/>
      <c r="K7" s="218"/>
      <c r="L7" s="229"/>
      <c r="M7" s="218"/>
      <c r="N7" s="218"/>
      <c r="O7" s="160" t="s">
        <v>11</v>
      </c>
      <c r="P7" s="160" t="s">
        <v>12</v>
      </c>
      <c r="Q7" s="160" t="s">
        <v>11</v>
      </c>
      <c r="R7" s="160" t="s">
        <v>12</v>
      </c>
      <c r="S7" s="218"/>
      <c r="T7" s="218"/>
      <c r="U7" s="218"/>
      <c r="V7" s="228"/>
    </row>
    <row r="8" spans="1:22" ht="35.1" customHeight="1">
      <c r="A8" s="241">
        <v>1</v>
      </c>
      <c r="B8" s="244" t="s">
        <v>96</v>
      </c>
      <c r="C8" s="265" t="s">
        <v>97</v>
      </c>
      <c r="D8" s="164" t="s">
        <v>98</v>
      </c>
      <c r="E8" s="165">
        <v>1</v>
      </c>
      <c r="F8" s="164" t="s">
        <v>100</v>
      </c>
      <c r="G8" s="317" t="s">
        <v>235</v>
      </c>
      <c r="H8" s="307">
        <v>262.24</v>
      </c>
      <c r="I8" s="26"/>
      <c r="J8" s="288"/>
      <c r="K8" s="288"/>
      <c r="L8" s="42"/>
      <c r="M8" s="42"/>
      <c r="N8" s="42"/>
      <c r="O8" s="42"/>
      <c r="P8" s="42"/>
      <c r="Q8" s="42"/>
      <c r="R8" s="42"/>
      <c r="S8" s="60">
        <v>1</v>
      </c>
      <c r="T8" s="43"/>
      <c r="U8" s="308">
        <v>94.52</v>
      </c>
      <c r="V8" s="38"/>
    </row>
    <row r="9" spans="1:22" ht="42.75" customHeight="1">
      <c r="A9" s="241"/>
      <c r="B9" s="244"/>
      <c r="C9" s="265"/>
      <c r="D9" s="164" t="s">
        <v>99</v>
      </c>
      <c r="E9" s="165">
        <v>2</v>
      </c>
      <c r="F9" s="164" t="s">
        <v>101</v>
      </c>
      <c r="G9" s="317"/>
      <c r="H9" s="307"/>
      <c r="I9" s="26"/>
      <c r="J9" s="290"/>
      <c r="K9" s="290"/>
      <c r="L9" s="60">
        <v>1</v>
      </c>
      <c r="M9" s="43"/>
      <c r="N9" s="43"/>
      <c r="O9" s="43"/>
      <c r="P9" s="43"/>
      <c r="Q9" s="43"/>
      <c r="R9" s="43"/>
      <c r="S9" s="43"/>
      <c r="T9" s="43"/>
      <c r="U9" s="308"/>
      <c r="V9" s="188" t="s">
        <v>358</v>
      </c>
    </row>
    <row r="10" spans="1:22" ht="35.1" customHeight="1">
      <c r="A10" s="241">
        <v>2</v>
      </c>
      <c r="B10" s="244" t="s">
        <v>102</v>
      </c>
      <c r="C10" s="265" t="s">
        <v>97</v>
      </c>
      <c r="D10" s="163" t="s">
        <v>103</v>
      </c>
      <c r="E10" s="165">
        <v>1</v>
      </c>
      <c r="F10" s="168" t="s">
        <v>105</v>
      </c>
      <c r="G10" s="317" t="s">
        <v>260</v>
      </c>
      <c r="H10" s="309">
        <v>261.05</v>
      </c>
      <c r="I10" s="27"/>
      <c r="J10" s="318" t="s">
        <v>283</v>
      </c>
      <c r="K10" s="286" t="s">
        <v>272</v>
      </c>
      <c r="L10" s="42"/>
      <c r="M10" s="42"/>
      <c r="N10" s="42"/>
      <c r="O10" s="42"/>
      <c r="P10" s="42"/>
      <c r="Q10" s="42"/>
      <c r="R10" s="42"/>
      <c r="S10" s="42">
        <v>1</v>
      </c>
      <c r="T10" s="43"/>
      <c r="U10" s="291">
        <v>122.05</v>
      </c>
      <c r="V10" s="21"/>
    </row>
    <row r="11" spans="1:22" ht="35.1" customHeight="1">
      <c r="A11" s="241"/>
      <c r="B11" s="244"/>
      <c r="C11" s="265"/>
      <c r="D11" s="163" t="s">
        <v>104</v>
      </c>
      <c r="E11" s="165">
        <v>2</v>
      </c>
      <c r="F11" s="168" t="s">
        <v>106</v>
      </c>
      <c r="G11" s="317"/>
      <c r="H11" s="309"/>
      <c r="I11" s="27">
        <v>1</v>
      </c>
      <c r="J11" s="319"/>
      <c r="K11" s="286"/>
      <c r="L11" s="43"/>
      <c r="M11" s="43"/>
      <c r="N11" s="43"/>
      <c r="O11" s="43"/>
      <c r="P11" s="43"/>
      <c r="Q11" s="43"/>
      <c r="R11" s="43"/>
      <c r="S11" s="43"/>
      <c r="T11" s="43"/>
      <c r="U11" s="293"/>
      <c r="V11" s="25" t="s">
        <v>267</v>
      </c>
    </row>
    <row r="12" spans="1:22" ht="21" customHeight="1">
      <c r="A12" s="4"/>
      <c r="B12" s="278" t="s">
        <v>22</v>
      </c>
      <c r="C12" s="278"/>
      <c r="D12" s="278"/>
      <c r="E12" s="7">
        <f>E9+E11</f>
        <v>4</v>
      </c>
      <c r="F12" s="15"/>
      <c r="G12" s="14"/>
      <c r="H12" s="7">
        <f>SUM(H8:H11)</f>
        <v>523.29</v>
      </c>
      <c r="I12" s="7">
        <f t="shared" ref="I12:U12" si="0">SUM(I8:I11)</f>
        <v>1</v>
      </c>
      <c r="J12" s="7"/>
      <c r="K12" s="7"/>
      <c r="L12" s="7">
        <f t="shared" si="0"/>
        <v>1</v>
      </c>
      <c r="M12" s="7">
        <f>SUM(M8:M11)</f>
        <v>0</v>
      </c>
      <c r="N12" s="7">
        <f>SUM(N8:N11)</f>
        <v>0</v>
      </c>
      <c r="O12" s="7">
        <f>SUM(O8:O11)</f>
        <v>0</v>
      </c>
      <c r="P12" s="7">
        <f>SUM(P8:P11)</f>
        <v>0</v>
      </c>
      <c r="Q12" s="7">
        <f t="shared" si="0"/>
        <v>0</v>
      </c>
      <c r="R12" s="7">
        <f t="shared" si="0"/>
        <v>0</v>
      </c>
      <c r="S12" s="7">
        <f>SUM(S8:S11)</f>
        <v>2</v>
      </c>
      <c r="T12" s="7">
        <f t="shared" si="0"/>
        <v>0</v>
      </c>
      <c r="U12" s="7">
        <f t="shared" si="0"/>
        <v>216.57</v>
      </c>
      <c r="V12" s="1"/>
    </row>
  </sheetData>
  <mergeCells count="43">
    <mergeCell ref="A5:A7"/>
    <mergeCell ref="B5:B7"/>
    <mergeCell ref="C5:C7"/>
    <mergeCell ref="D5:D7"/>
    <mergeCell ref="E5:E7"/>
    <mergeCell ref="A1:V1"/>
    <mergeCell ref="U3:V3"/>
    <mergeCell ref="A4:V4"/>
    <mergeCell ref="A2:V2"/>
    <mergeCell ref="A3:T3"/>
    <mergeCell ref="U5:U7"/>
    <mergeCell ref="V5:V7"/>
    <mergeCell ref="I6:I7"/>
    <mergeCell ref="J6:J7"/>
    <mergeCell ref="K6:K7"/>
    <mergeCell ref="L6:L7"/>
    <mergeCell ref="S6:S7"/>
    <mergeCell ref="T6:T7"/>
    <mergeCell ref="F5:F7"/>
    <mergeCell ref="G5:G7"/>
    <mergeCell ref="H5:H7"/>
    <mergeCell ref="I5:T5"/>
    <mergeCell ref="J8:J9"/>
    <mergeCell ref="M6:M7"/>
    <mergeCell ref="N6:N7"/>
    <mergeCell ref="O6:P6"/>
    <mergeCell ref="Q6:R6"/>
    <mergeCell ref="B12:D12"/>
    <mergeCell ref="K8:K9"/>
    <mergeCell ref="U8:U9"/>
    <mergeCell ref="A10:A11"/>
    <mergeCell ref="B10:B11"/>
    <mergeCell ref="C10:C11"/>
    <mergeCell ref="G10:G11"/>
    <mergeCell ref="H10:H11"/>
    <mergeCell ref="J10:J11"/>
    <mergeCell ref="K10:K11"/>
    <mergeCell ref="U10:U11"/>
    <mergeCell ref="A8:A9"/>
    <mergeCell ref="B8:B9"/>
    <mergeCell ref="C8:C9"/>
    <mergeCell ref="G8:G9"/>
    <mergeCell ref="H8:H9"/>
  </mergeCells>
  <pageMargins left="0.31" right="0.15" top="0.44" bottom="0.15748031496063" header="0.118110236220472" footer="0.118110236220472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"/>
  <sheetViews>
    <sheetView showGridLines="0" view="pageBreakPreview" zoomScale="105" zoomScaleSheetLayoutView="10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W9" sqref="W9"/>
    </sheetView>
  </sheetViews>
  <sheetFormatPr defaultRowHeight="15"/>
  <cols>
    <col min="1" max="1" width="3.85546875" customWidth="1"/>
    <col min="2" max="2" width="5" customWidth="1"/>
    <col min="3" max="3" width="7.140625" customWidth="1"/>
    <col min="4" max="4" width="9.42578125" customWidth="1"/>
    <col min="5" max="5" width="3" customWidth="1"/>
    <col min="6" max="6" width="11.7109375" customWidth="1"/>
    <col min="7" max="7" width="15.85546875" customWidth="1"/>
    <col min="8" max="8" width="9.28515625" customWidth="1"/>
    <col min="9" max="10" width="2.140625" hidden="1" customWidth="1"/>
    <col min="11" max="11" width="9.5703125" customWidth="1"/>
    <col min="12" max="12" width="9.140625" customWidth="1"/>
    <col min="13" max="21" width="4.7109375" style="13" customWidth="1"/>
    <col min="22" max="22" width="7.42578125" customWidth="1"/>
    <col min="23" max="23" width="10.7109375" customWidth="1"/>
  </cols>
  <sheetData>
    <row r="1" spans="1:23">
      <c r="A1" s="219" t="s">
        <v>19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23">
      <c r="A2" s="220" t="s">
        <v>310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</row>
    <row r="3" spans="1:23">
      <c r="A3" s="221" t="s">
        <v>323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3" t="str">
        <f>Summary!V3</f>
        <v>Date:-31.05.2015</v>
      </c>
      <c r="W3" s="223"/>
    </row>
    <row r="4" spans="1:23" s="70" customFormat="1" ht="31.5" customHeight="1">
      <c r="A4" s="224" t="s">
        <v>346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6"/>
    </row>
    <row r="5" spans="1:23" ht="18" customHeight="1">
      <c r="A5" s="218" t="s">
        <v>0</v>
      </c>
      <c r="B5" s="218" t="s">
        <v>1</v>
      </c>
      <c r="C5" s="218" t="s">
        <v>2</v>
      </c>
      <c r="D5" s="218" t="s">
        <v>3</v>
      </c>
      <c r="E5" s="218" t="s">
        <v>0</v>
      </c>
      <c r="F5" s="218" t="s">
        <v>4</v>
      </c>
      <c r="G5" s="218" t="s">
        <v>5</v>
      </c>
      <c r="H5" s="218" t="s">
        <v>6</v>
      </c>
      <c r="I5" s="218" t="s">
        <v>20</v>
      </c>
      <c r="J5" s="229" t="s">
        <v>16</v>
      </c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18" t="s">
        <v>21</v>
      </c>
      <c r="W5" s="228" t="s">
        <v>14</v>
      </c>
    </row>
    <row r="6" spans="1:23" ht="26.25" customHeight="1">
      <c r="A6" s="218"/>
      <c r="B6" s="218"/>
      <c r="C6" s="218"/>
      <c r="D6" s="218"/>
      <c r="E6" s="218"/>
      <c r="F6" s="218"/>
      <c r="G6" s="218"/>
      <c r="H6" s="218"/>
      <c r="I6" s="218"/>
      <c r="J6" s="218" t="s">
        <v>7</v>
      </c>
      <c r="K6" s="218" t="s">
        <v>268</v>
      </c>
      <c r="L6" s="218" t="s">
        <v>269</v>
      </c>
      <c r="M6" s="229" t="s">
        <v>348</v>
      </c>
      <c r="N6" s="218" t="s">
        <v>10</v>
      </c>
      <c r="O6" s="218" t="s">
        <v>9</v>
      </c>
      <c r="P6" s="218" t="s">
        <v>17</v>
      </c>
      <c r="Q6" s="218"/>
      <c r="R6" s="218" t="s">
        <v>18</v>
      </c>
      <c r="S6" s="218"/>
      <c r="T6" s="218" t="s">
        <v>13</v>
      </c>
      <c r="U6" s="218" t="s">
        <v>8</v>
      </c>
      <c r="V6" s="218"/>
      <c r="W6" s="228"/>
    </row>
    <row r="7" spans="1:23" ht="20.25" customHeight="1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29"/>
      <c r="N7" s="218"/>
      <c r="O7" s="218"/>
      <c r="P7" s="160" t="s">
        <v>11</v>
      </c>
      <c r="Q7" s="160" t="s">
        <v>12</v>
      </c>
      <c r="R7" s="160" t="s">
        <v>11</v>
      </c>
      <c r="S7" s="160" t="s">
        <v>12</v>
      </c>
      <c r="T7" s="218"/>
      <c r="U7" s="218"/>
      <c r="V7" s="218"/>
      <c r="W7" s="228"/>
    </row>
    <row r="8" spans="1:23" ht="58.5" customHeight="1">
      <c r="A8" s="106">
        <v>1</v>
      </c>
      <c r="B8" s="107" t="s">
        <v>81</v>
      </c>
      <c r="C8" s="108" t="s">
        <v>322</v>
      </c>
      <c r="D8" s="51" t="s">
        <v>32</v>
      </c>
      <c r="E8" s="67">
        <v>1</v>
      </c>
      <c r="F8" s="109" t="s">
        <v>82</v>
      </c>
      <c r="G8" s="113" t="s">
        <v>232</v>
      </c>
      <c r="H8" s="115">
        <v>130.29</v>
      </c>
      <c r="I8" s="2"/>
      <c r="J8" s="6"/>
      <c r="K8" s="111" t="s">
        <v>316</v>
      </c>
      <c r="L8" s="53" t="s">
        <v>270</v>
      </c>
      <c r="M8" s="42"/>
      <c r="N8" s="42"/>
      <c r="O8" s="42"/>
      <c r="P8" s="42"/>
      <c r="Q8" s="81">
        <v>1</v>
      </c>
      <c r="R8" s="43"/>
      <c r="S8" s="43"/>
      <c r="T8" s="43"/>
      <c r="U8" s="43"/>
      <c r="V8" s="111">
        <v>43.53</v>
      </c>
      <c r="W8" s="183" t="s">
        <v>352</v>
      </c>
    </row>
    <row r="9" spans="1:23" ht="69.75" customHeight="1">
      <c r="A9" s="106">
        <v>2</v>
      </c>
      <c r="B9" s="107" t="s">
        <v>83</v>
      </c>
      <c r="C9" s="108" t="s">
        <v>33</v>
      </c>
      <c r="D9" s="52" t="s">
        <v>34</v>
      </c>
      <c r="E9" s="67">
        <v>1</v>
      </c>
      <c r="F9" s="109" t="s">
        <v>286</v>
      </c>
      <c r="G9" s="113" t="s">
        <v>233</v>
      </c>
      <c r="H9" s="115">
        <v>130.22</v>
      </c>
      <c r="I9" s="2"/>
      <c r="J9" s="5"/>
      <c r="K9" s="111" t="s">
        <v>317</v>
      </c>
      <c r="L9" s="111"/>
      <c r="M9" s="42"/>
      <c r="N9" s="42"/>
      <c r="O9" s="42"/>
      <c r="P9" s="42"/>
      <c r="Q9" s="42"/>
      <c r="R9" s="42"/>
      <c r="S9" s="81">
        <v>1</v>
      </c>
      <c r="T9" s="43"/>
      <c r="U9" s="43"/>
      <c r="V9" s="111">
        <v>62.11</v>
      </c>
      <c r="W9" s="183" t="s">
        <v>353</v>
      </c>
    </row>
    <row r="10" spans="1:23" ht="15" customHeight="1">
      <c r="A10" s="106"/>
      <c r="B10" s="107"/>
      <c r="C10" s="227" t="s">
        <v>22</v>
      </c>
      <c r="D10" s="227"/>
      <c r="E10" s="69">
        <f>E9+E8</f>
        <v>2</v>
      </c>
      <c r="F10" s="32"/>
      <c r="G10" s="67"/>
      <c r="H10" s="68">
        <f>H8+H9</f>
        <v>260.51</v>
      </c>
      <c r="I10" s="115">
        <f t="shared" ref="I10" si="0">SUM(I8:I9)</f>
        <v>0</v>
      </c>
      <c r="J10" s="115">
        <f>SUM(J8:J9)</f>
        <v>0</v>
      </c>
      <c r="K10" s="115"/>
      <c r="L10" s="115"/>
      <c r="M10" s="68">
        <f t="shared" ref="M10:V10" si="1">SUM(M8:M9)</f>
        <v>0</v>
      </c>
      <c r="N10" s="68">
        <f t="shared" si="1"/>
        <v>0</v>
      </c>
      <c r="O10" s="68">
        <f>SUM(O8:O9)</f>
        <v>0</v>
      </c>
      <c r="P10" s="68">
        <f>SUM(P8:P9)</f>
        <v>0</v>
      </c>
      <c r="Q10" s="68">
        <f>SUM(Q8:Q9)</f>
        <v>1</v>
      </c>
      <c r="R10" s="68">
        <f t="shared" si="1"/>
        <v>0</v>
      </c>
      <c r="S10" s="68">
        <f>SUM(S8:S9)</f>
        <v>1</v>
      </c>
      <c r="T10" s="68">
        <f t="shared" si="1"/>
        <v>0</v>
      </c>
      <c r="U10" s="68">
        <f t="shared" si="1"/>
        <v>0</v>
      </c>
      <c r="V10" s="68">
        <f t="shared" si="1"/>
        <v>105.64</v>
      </c>
      <c r="W10" s="9"/>
    </row>
  </sheetData>
  <mergeCells count="28">
    <mergeCell ref="C10:D10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F5:F7"/>
    <mergeCell ref="G5:G7"/>
    <mergeCell ref="H5:H7"/>
    <mergeCell ref="I5:I7"/>
    <mergeCell ref="J5:U5"/>
    <mergeCell ref="V5:V7"/>
    <mergeCell ref="U6:U7"/>
    <mergeCell ref="A1:W1"/>
    <mergeCell ref="A2:W2"/>
    <mergeCell ref="A3:U3"/>
    <mergeCell ref="V3:W3"/>
    <mergeCell ref="A4:W4"/>
    <mergeCell ref="A5:A7"/>
    <mergeCell ref="B5:B7"/>
    <mergeCell ref="C5:C7"/>
    <mergeCell ref="D5:D7"/>
    <mergeCell ref="E5:E7"/>
  </mergeCells>
  <pageMargins left="0.28000000000000003" right="0" top="0.5" bottom="0.15748031496063" header="0.118110236220472" footer="0.118110236220472"/>
  <pageSetup paperSize="9" scale="99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W8"/>
  <sheetViews>
    <sheetView showGridLines="0" zoomScaleSheetLayoutView="10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10" sqref="K10"/>
    </sheetView>
  </sheetViews>
  <sheetFormatPr defaultRowHeight="15"/>
  <cols>
    <col min="1" max="1" width="3.85546875" customWidth="1"/>
    <col min="2" max="2" width="5" customWidth="1"/>
    <col min="3" max="3" width="7.140625" customWidth="1"/>
    <col min="4" max="4" width="9.42578125" customWidth="1"/>
    <col min="5" max="5" width="3" customWidth="1"/>
    <col min="6" max="6" width="11.85546875" customWidth="1"/>
    <col min="7" max="7" width="15.85546875" customWidth="1"/>
    <col min="8" max="8" width="9.28515625" customWidth="1"/>
    <col min="9" max="10" width="2.140625" hidden="1" customWidth="1"/>
    <col min="11" max="11" width="9.5703125" customWidth="1"/>
    <col min="12" max="12" width="9.140625" customWidth="1"/>
    <col min="13" max="13" width="3.7109375" customWidth="1"/>
    <col min="14" max="14" width="3.28515625" customWidth="1"/>
    <col min="15" max="15" width="2.7109375" customWidth="1"/>
    <col min="16" max="16" width="3.42578125" customWidth="1"/>
    <col min="17" max="17" width="4" customWidth="1"/>
    <col min="18" max="18" width="2.42578125" customWidth="1"/>
    <col min="19" max="20" width="3.28515625" customWidth="1"/>
    <col min="21" max="21" width="4.28515625" customWidth="1"/>
    <col min="22" max="22" width="7.42578125" customWidth="1"/>
    <col min="23" max="23" width="10.7109375" customWidth="1"/>
  </cols>
  <sheetData>
    <row r="1" spans="1:23">
      <c r="A1" s="219" t="s">
        <v>19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23">
      <c r="A2" s="220" t="s">
        <v>310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</row>
    <row r="3" spans="1:23">
      <c r="A3" s="221" t="s">
        <v>323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3" t="str">
        <f>Summary!V3</f>
        <v>Date:-31.05.2015</v>
      </c>
      <c r="W3" s="223"/>
    </row>
    <row r="4" spans="1:23" s="70" customFormat="1" ht="31.5" customHeight="1">
      <c r="A4" s="235" t="s">
        <v>339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7"/>
    </row>
    <row r="5" spans="1:23" ht="18" customHeight="1">
      <c r="A5" s="218" t="s">
        <v>0</v>
      </c>
      <c r="B5" s="218" t="s">
        <v>1</v>
      </c>
      <c r="C5" s="218" t="s">
        <v>2</v>
      </c>
      <c r="D5" s="218" t="s">
        <v>3</v>
      </c>
      <c r="E5" s="218" t="s">
        <v>0</v>
      </c>
      <c r="F5" s="218" t="s">
        <v>4</v>
      </c>
      <c r="G5" s="218" t="s">
        <v>5</v>
      </c>
      <c r="H5" s="218" t="s">
        <v>6</v>
      </c>
      <c r="I5" s="218" t="s">
        <v>20</v>
      </c>
      <c r="J5" s="229" t="s">
        <v>16</v>
      </c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18" t="s">
        <v>21</v>
      </c>
      <c r="W5" s="228" t="s">
        <v>14</v>
      </c>
    </row>
    <row r="6" spans="1:23" ht="21" customHeight="1">
      <c r="A6" s="218"/>
      <c r="B6" s="218"/>
      <c r="C6" s="218"/>
      <c r="D6" s="218"/>
      <c r="E6" s="218"/>
      <c r="F6" s="218"/>
      <c r="G6" s="218"/>
      <c r="H6" s="218"/>
      <c r="I6" s="218"/>
      <c r="J6" s="230" t="s">
        <v>7</v>
      </c>
      <c r="K6" s="218" t="s">
        <v>268</v>
      </c>
      <c r="L6" s="218" t="s">
        <v>269</v>
      </c>
      <c r="M6" s="234" t="s">
        <v>15</v>
      </c>
      <c r="N6" s="231" t="s">
        <v>10</v>
      </c>
      <c r="O6" s="218" t="s">
        <v>9</v>
      </c>
      <c r="P6" s="233" t="s">
        <v>17</v>
      </c>
      <c r="Q6" s="233"/>
      <c r="R6" s="230" t="s">
        <v>18</v>
      </c>
      <c r="S6" s="230"/>
      <c r="T6" s="231" t="s">
        <v>13</v>
      </c>
      <c r="U6" s="232" t="s">
        <v>8</v>
      </c>
      <c r="V6" s="218"/>
      <c r="W6" s="228"/>
    </row>
    <row r="7" spans="1:23" ht="27.75" customHeight="1">
      <c r="A7" s="218"/>
      <c r="B7" s="218"/>
      <c r="C7" s="218"/>
      <c r="D7" s="218"/>
      <c r="E7" s="218"/>
      <c r="F7" s="218"/>
      <c r="G7" s="218"/>
      <c r="H7" s="218"/>
      <c r="I7" s="218"/>
      <c r="J7" s="230"/>
      <c r="K7" s="218"/>
      <c r="L7" s="218"/>
      <c r="M7" s="234"/>
      <c r="N7" s="231"/>
      <c r="O7" s="218"/>
      <c r="P7" s="33" t="s">
        <v>11</v>
      </c>
      <c r="Q7" s="33" t="s">
        <v>12</v>
      </c>
      <c r="R7" s="33" t="s">
        <v>11</v>
      </c>
      <c r="S7" s="33" t="s">
        <v>12</v>
      </c>
      <c r="T7" s="231"/>
      <c r="U7" s="232"/>
      <c r="V7" s="218"/>
      <c r="W7" s="228"/>
    </row>
    <row r="8" spans="1:23" ht="15" customHeight="1">
      <c r="A8" s="35"/>
      <c r="B8" s="36"/>
      <c r="C8" s="227" t="s">
        <v>22</v>
      </c>
      <c r="D8" s="227"/>
      <c r="E8" s="69">
        <v>0</v>
      </c>
      <c r="F8" s="32"/>
      <c r="G8" s="67"/>
      <c r="H8" s="68">
        <v>0</v>
      </c>
      <c r="I8" s="65"/>
      <c r="J8" s="65">
        <v>0</v>
      </c>
      <c r="K8" s="65"/>
      <c r="L8" s="65"/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9"/>
    </row>
  </sheetData>
  <mergeCells count="28">
    <mergeCell ref="A3:U3"/>
    <mergeCell ref="V3:W3"/>
    <mergeCell ref="C8:D8"/>
    <mergeCell ref="A1:W1"/>
    <mergeCell ref="W5:W7"/>
    <mergeCell ref="J6:J7"/>
    <mergeCell ref="M6:M7"/>
    <mergeCell ref="N6:N7"/>
    <mergeCell ref="O6:O7"/>
    <mergeCell ref="A5:A7"/>
    <mergeCell ref="B5:B7"/>
    <mergeCell ref="C5:C7"/>
    <mergeCell ref="D5:D7"/>
    <mergeCell ref="E5:E7"/>
    <mergeCell ref="A4:W4"/>
    <mergeCell ref="A2:W2"/>
    <mergeCell ref="R6:S6"/>
    <mergeCell ref="T6:T7"/>
    <mergeCell ref="G5:G7"/>
    <mergeCell ref="V5:V7"/>
    <mergeCell ref="F5:F7"/>
    <mergeCell ref="U6:U7"/>
    <mergeCell ref="J5:U5"/>
    <mergeCell ref="P6:Q6"/>
    <mergeCell ref="H5:H7"/>
    <mergeCell ref="I5:I7"/>
    <mergeCell ref="K6:K7"/>
    <mergeCell ref="L6:L7"/>
  </mergeCells>
  <pageMargins left="0.11811023622047245" right="0" top="0.11811023622047245" bottom="0.15748031496062992" header="0.11811023622047245" footer="0.11811023622047245"/>
  <pageSetup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Z12"/>
  <sheetViews>
    <sheetView showGridLines="0" view="pageBreakPreview" zoomScale="89" zoomScaleSheetLayoutView="89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Q9" sqref="Q9"/>
    </sheetView>
  </sheetViews>
  <sheetFormatPr defaultRowHeight="15"/>
  <cols>
    <col min="1" max="1" width="5" customWidth="1"/>
    <col min="2" max="2" width="9.5703125" customWidth="1"/>
    <col min="3" max="3" width="13.5703125" customWidth="1"/>
    <col min="4" max="4" width="11.42578125" customWidth="1"/>
    <col min="5" max="5" width="4.140625" customWidth="1"/>
    <col min="6" max="6" width="20.85546875" customWidth="1"/>
    <col min="7" max="7" width="20.5703125" customWidth="1"/>
    <col min="8" max="8" width="8.140625" customWidth="1"/>
    <col min="9" max="9" width="6.42578125" hidden="1" customWidth="1"/>
    <col min="10" max="10" width="3.5703125" hidden="1" customWidth="1"/>
    <col min="11" max="11" width="9.5703125" customWidth="1"/>
    <col min="12" max="12" width="9.28515625" customWidth="1"/>
    <col min="13" max="21" width="4.7109375" customWidth="1"/>
    <col min="22" max="22" width="7.85546875" customWidth="1"/>
    <col min="23" max="23" width="12" customWidth="1"/>
  </cols>
  <sheetData>
    <row r="1" spans="1:26" ht="18" customHeight="1">
      <c r="A1" s="219" t="s">
        <v>19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26">
      <c r="A2" s="220" t="str">
        <f>'Patna (West)'!A2</f>
        <v>Progress Report for the construction of Girls Hostel (2009-10)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</row>
    <row r="3" spans="1:26" ht="18.75" customHeight="1">
      <c r="A3" s="221" t="s">
        <v>300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3" t="str">
        <f>Summary!V3</f>
        <v>Date:-31.05.2015</v>
      </c>
      <c r="W3" s="223"/>
      <c r="Z3" s="3"/>
    </row>
    <row r="4" spans="1:26" ht="47.25" customHeight="1">
      <c r="A4" s="235" t="s">
        <v>315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7"/>
    </row>
    <row r="5" spans="1:26" ht="15" customHeight="1">
      <c r="A5" s="218" t="s">
        <v>0</v>
      </c>
      <c r="B5" s="218" t="s">
        <v>1</v>
      </c>
      <c r="C5" s="218" t="s">
        <v>2</v>
      </c>
      <c r="D5" s="218" t="s">
        <v>3</v>
      </c>
      <c r="E5" s="218" t="s">
        <v>0</v>
      </c>
      <c r="F5" s="218" t="s">
        <v>4</v>
      </c>
      <c r="G5" s="218" t="s">
        <v>5</v>
      </c>
      <c r="H5" s="218" t="s">
        <v>6</v>
      </c>
      <c r="I5" s="218" t="s">
        <v>20</v>
      </c>
      <c r="J5" s="229" t="s">
        <v>16</v>
      </c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18" t="s">
        <v>21</v>
      </c>
      <c r="W5" s="228" t="s">
        <v>14</v>
      </c>
    </row>
    <row r="6" spans="1:26" ht="24" customHeight="1">
      <c r="A6" s="218"/>
      <c r="B6" s="218"/>
      <c r="C6" s="218"/>
      <c r="D6" s="218"/>
      <c r="E6" s="218"/>
      <c r="F6" s="218"/>
      <c r="G6" s="218"/>
      <c r="H6" s="218"/>
      <c r="I6" s="218"/>
      <c r="J6" s="218" t="s">
        <v>7</v>
      </c>
      <c r="K6" s="218" t="s">
        <v>268</v>
      </c>
      <c r="L6" s="218" t="s">
        <v>269</v>
      </c>
      <c r="M6" s="229" t="s">
        <v>15</v>
      </c>
      <c r="N6" s="218" t="s">
        <v>10</v>
      </c>
      <c r="O6" s="218" t="s">
        <v>9</v>
      </c>
      <c r="P6" s="218" t="s">
        <v>17</v>
      </c>
      <c r="Q6" s="218"/>
      <c r="R6" s="218" t="s">
        <v>18</v>
      </c>
      <c r="S6" s="218"/>
      <c r="T6" s="218" t="s">
        <v>13</v>
      </c>
      <c r="U6" s="218" t="s">
        <v>8</v>
      </c>
      <c r="V6" s="218"/>
      <c r="W6" s="228"/>
    </row>
    <row r="7" spans="1:26" ht="24" customHeight="1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29"/>
      <c r="N7" s="218"/>
      <c r="O7" s="218"/>
      <c r="P7" s="160" t="s">
        <v>11</v>
      </c>
      <c r="Q7" s="160" t="s">
        <v>12</v>
      </c>
      <c r="R7" s="160" t="s">
        <v>11</v>
      </c>
      <c r="S7" s="160" t="s">
        <v>12</v>
      </c>
      <c r="T7" s="218"/>
      <c r="U7" s="218"/>
      <c r="V7" s="218"/>
      <c r="W7" s="228"/>
    </row>
    <row r="8" spans="1:26" ht="35.1" customHeight="1">
      <c r="A8" s="241">
        <v>1</v>
      </c>
      <c r="B8" s="242" t="s">
        <v>84</v>
      </c>
      <c r="C8" s="243" t="s">
        <v>85</v>
      </c>
      <c r="D8" s="166" t="s">
        <v>86</v>
      </c>
      <c r="E8" s="165">
        <v>1</v>
      </c>
      <c r="F8" s="164" t="s">
        <v>88</v>
      </c>
      <c r="G8" s="244" t="s">
        <v>234</v>
      </c>
      <c r="H8" s="245">
        <v>258.63</v>
      </c>
      <c r="I8" s="2"/>
      <c r="J8" s="5"/>
      <c r="K8" s="239" t="s">
        <v>271</v>
      </c>
      <c r="L8" s="239" t="s">
        <v>272</v>
      </c>
      <c r="M8" s="42"/>
      <c r="N8" s="42"/>
      <c r="O8" s="42"/>
      <c r="P8" s="42"/>
      <c r="Q8" s="42"/>
      <c r="R8" s="42"/>
      <c r="S8" s="42"/>
      <c r="T8" s="42"/>
      <c r="U8" s="82">
        <v>1</v>
      </c>
      <c r="V8" s="238">
        <v>215.52</v>
      </c>
      <c r="W8" s="93"/>
    </row>
    <row r="9" spans="1:26" ht="35.1" customHeight="1">
      <c r="A9" s="241"/>
      <c r="B9" s="242"/>
      <c r="C9" s="243"/>
      <c r="D9" s="166" t="s">
        <v>87</v>
      </c>
      <c r="E9" s="165">
        <v>2</v>
      </c>
      <c r="F9" s="164" t="s">
        <v>89</v>
      </c>
      <c r="G9" s="244"/>
      <c r="H9" s="245"/>
      <c r="I9" s="2"/>
      <c r="J9" s="5"/>
      <c r="K9" s="240"/>
      <c r="L9" s="240"/>
      <c r="M9" s="42"/>
      <c r="N9" s="42"/>
      <c r="O9" s="42"/>
      <c r="P9" s="42"/>
      <c r="Q9" s="42"/>
      <c r="R9" s="42"/>
      <c r="S9" s="42"/>
      <c r="T9" s="42"/>
      <c r="U9" s="82">
        <v>1</v>
      </c>
      <c r="V9" s="238"/>
      <c r="W9" s="93"/>
    </row>
    <row r="10" spans="1:26" ht="35.1" customHeight="1">
      <c r="A10" s="35">
        <v>2</v>
      </c>
      <c r="B10" s="169" t="s">
        <v>90</v>
      </c>
      <c r="C10" s="163" t="s">
        <v>85</v>
      </c>
      <c r="D10" s="167" t="s">
        <v>91</v>
      </c>
      <c r="E10" s="165">
        <v>1</v>
      </c>
      <c r="F10" s="164" t="s">
        <v>92</v>
      </c>
      <c r="G10" s="165" t="s">
        <v>253</v>
      </c>
      <c r="H10" s="75">
        <v>130.59</v>
      </c>
      <c r="I10" s="2"/>
      <c r="J10" s="5">
        <v>1</v>
      </c>
      <c r="K10" s="55"/>
      <c r="L10" s="55"/>
      <c r="M10" s="43"/>
      <c r="N10" s="43"/>
      <c r="O10" s="43"/>
      <c r="P10" s="43"/>
      <c r="Q10" s="43"/>
      <c r="R10" s="43"/>
      <c r="S10" s="43"/>
      <c r="T10" s="43"/>
      <c r="U10" s="43"/>
      <c r="V10" s="34"/>
      <c r="W10" s="94" t="s">
        <v>311</v>
      </c>
    </row>
    <row r="11" spans="1:26" ht="35.1" customHeight="1">
      <c r="A11" s="35">
        <v>3</v>
      </c>
      <c r="B11" s="170" t="s">
        <v>93</v>
      </c>
      <c r="C11" s="163" t="s">
        <v>85</v>
      </c>
      <c r="D11" s="168" t="s">
        <v>94</v>
      </c>
      <c r="E11" s="165">
        <v>1</v>
      </c>
      <c r="F11" s="164" t="s">
        <v>95</v>
      </c>
      <c r="G11" s="165" t="s">
        <v>253</v>
      </c>
      <c r="H11" s="20">
        <v>128.49</v>
      </c>
      <c r="I11" s="2"/>
      <c r="J11" s="5">
        <v>1</v>
      </c>
      <c r="K11" s="55"/>
      <c r="L11" s="55"/>
      <c r="M11" s="43"/>
      <c r="N11" s="43"/>
      <c r="O11" s="43"/>
      <c r="P11" s="43"/>
      <c r="Q11" s="43"/>
      <c r="R11" s="43"/>
      <c r="S11" s="43"/>
      <c r="T11" s="43"/>
      <c r="U11" s="43"/>
      <c r="V11" s="34"/>
      <c r="W11" s="94" t="s">
        <v>266</v>
      </c>
    </row>
    <row r="12" spans="1:26">
      <c r="A12" s="25"/>
      <c r="B12" s="25"/>
      <c r="C12" s="227" t="s">
        <v>22</v>
      </c>
      <c r="D12" s="227"/>
      <c r="E12" s="76">
        <f>E9+E10+E11</f>
        <v>4</v>
      </c>
      <c r="F12" s="77"/>
      <c r="G12" s="30"/>
      <c r="H12" s="71">
        <f>SUM(H8:H11)</f>
        <v>517.71</v>
      </c>
      <c r="I12" s="30">
        <f t="shared" ref="I12" si="0">SUM(I8:I11)</f>
        <v>0</v>
      </c>
      <c r="J12" s="30">
        <f>SUM(J8:J11)</f>
        <v>2</v>
      </c>
      <c r="K12" s="30"/>
      <c r="L12" s="30"/>
      <c r="M12" s="71">
        <f t="shared" ref="M12:V12" si="1">SUM(M8:M11)</f>
        <v>0</v>
      </c>
      <c r="N12" s="71">
        <f t="shared" si="1"/>
        <v>0</v>
      </c>
      <c r="O12" s="71">
        <f t="shared" si="1"/>
        <v>0</v>
      </c>
      <c r="P12" s="71">
        <f t="shared" si="1"/>
        <v>0</v>
      </c>
      <c r="Q12" s="71">
        <f t="shared" si="1"/>
        <v>0</v>
      </c>
      <c r="R12" s="71">
        <f>SUM(R8:R11)</f>
        <v>0</v>
      </c>
      <c r="S12" s="71">
        <f t="shared" si="1"/>
        <v>0</v>
      </c>
      <c r="T12" s="71">
        <f>SUM(T8:T11)</f>
        <v>0</v>
      </c>
      <c r="U12" s="71">
        <f>SUM(U8:U11)</f>
        <v>2</v>
      </c>
      <c r="V12" s="72">
        <f t="shared" si="1"/>
        <v>215.52</v>
      </c>
      <c r="W12" s="25"/>
    </row>
  </sheetData>
  <mergeCells count="36">
    <mergeCell ref="A3:U3"/>
    <mergeCell ref="V3:W3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P6:Q6"/>
    <mergeCell ref="T6:T7"/>
    <mergeCell ref="A2:W2"/>
    <mergeCell ref="U6:U7"/>
    <mergeCell ref="A4:W4"/>
    <mergeCell ref="A8:A9"/>
    <mergeCell ref="B8:B9"/>
    <mergeCell ref="C8:C9"/>
    <mergeCell ref="G8:G9"/>
    <mergeCell ref="H8:H9"/>
    <mergeCell ref="W5:W7"/>
    <mergeCell ref="J6:J7"/>
    <mergeCell ref="M6:M7"/>
    <mergeCell ref="N6:N7"/>
    <mergeCell ref="O6:O7"/>
    <mergeCell ref="K6:K7"/>
    <mergeCell ref="L6:L7"/>
    <mergeCell ref="C12:D12"/>
    <mergeCell ref="R6:S6"/>
    <mergeCell ref="V5:V7"/>
    <mergeCell ref="V8:V9"/>
    <mergeCell ref="I5:I7"/>
    <mergeCell ref="J5:U5"/>
    <mergeCell ref="K8:K9"/>
    <mergeCell ref="L8:L9"/>
  </mergeCells>
  <pageMargins left="0.42" right="0.12" top="0.37" bottom="0.34" header="0.13" footer="0.13"/>
  <pageSetup paperSize="9" scale="81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16"/>
  <sheetViews>
    <sheetView showGridLines="0" view="pageBreakPreview" zoomScale="95" zoomScaleSheetLayoutView="9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12" sqref="F12"/>
    </sheetView>
  </sheetViews>
  <sheetFormatPr defaultRowHeight="15"/>
  <cols>
    <col min="1" max="1" width="4.140625" customWidth="1"/>
    <col min="2" max="2" width="8.140625" customWidth="1"/>
    <col min="3" max="3" width="11.28515625" customWidth="1"/>
    <col min="4" max="4" width="11.5703125" customWidth="1"/>
    <col min="5" max="5" width="7.140625" bestFit="1" customWidth="1"/>
    <col min="6" max="6" width="16.140625" customWidth="1"/>
    <col min="7" max="7" width="20.85546875" customWidth="1"/>
    <col min="8" max="8" width="8.140625" style="74" customWidth="1"/>
    <col min="9" max="9" width="2.7109375" hidden="1" customWidth="1"/>
    <col min="10" max="10" width="3.7109375" style="56" hidden="1" customWidth="1"/>
    <col min="11" max="11" width="9.42578125" customWidth="1"/>
    <col min="12" max="12" width="9" customWidth="1"/>
    <col min="13" max="21" width="4.7109375" customWidth="1"/>
    <col min="22" max="22" width="7.7109375" customWidth="1"/>
    <col min="23" max="23" width="10.42578125" customWidth="1"/>
  </cols>
  <sheetData>
    <row r="1" spans="1:23">
      <c r="A1" s="219" t="s">
        <v>19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23" ht="15" customHeight="1">
      <c r="A2" s="220" t="str">
        <f>'Patna (West)'!A2</f>
        <v>Progress Report for the construction of Girls Hostel (2009-10)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</row>
    <row r="3" spans="1:23">
      <c r="A3" s="246" t="s">
        <v>299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63" t="str">
        <f>Summary!V3</f>
        <v>Date:-31.05.2015</v>
      </c>
      <c r="W3" s="264"/>
    </row>
    <row r="4" spans="1:23">
      <c r="A4" s="247" t="s">
        <v>332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</row>
    <row r="5" spans="1:23" ht="13.5" customHeight="1">
      <c r="A5" s="218" t="s">
        <v>0</v>
      </c>
      <c r="B5" s="218" t="s">
        <v>1</v>
      </c>
      <c r="C5" s="218" t="s">
        <v>2</v>
      </c>
      <c r="D5" s="218" t="s">
        <v>3</v>
      </c>
      <c r="E5" s="218" t="s">
        <v>31</v>
      </c>
      <c r="F5" s="218" t="s">
        <v>4</v>
      </c>
      <c r="G5" s="218" t="s">
        <v>5</v>
      </c>
      <c r="H5" s="249" t="s">
        <v>6</v>
      </c>
      <c r="I5" s="218" t="s">
        <v>20</v>
      </c>
      <c r="J5" s="229" t="s">
        <v>16</v>
      </c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18" t="s">
        <v>21</v>
      </c>
      <c r="W5" s="228" t="s">
        <v>14</v>
      </c>
    </row>
    <row r="6" spans="1:23" ht="23.25" customHeight="1">
      <c r="A6" s="218"/>
      <c r="B6" s="218"/>
      <c r="C6" s="218"/>
      <c r="D6" s="218"/>
      <c r="E6" s="218"/>
      <c r="F6" s="218"/>
      <c r="G6" s="218"/>
      <c r="H6" s="249"/>
      <c r="I6" s="218"/>
      <c r="J6" s="230" t="s">
        <v>7</v>
      </c>
      <c r="K6" s="218" t="s">
        <v>268</v>
      </c>
      <c r="L6" s="218" t="s">
        <v>269</v>
      </c>
      <c r="M6" s="262" t="s">
        <v>348</v>
      </c>
      <c r="N6" s="248" t="s">
        <v>10</v>
      </c>
      <c r="O6" s="248" t="s">
        <v>9</v>
      </c>
      <c r="P6" s="248" t="s">
        <v>17</v>
      </c>
      <c r="Q6" s="248"/>
      <c r="R6" s="248" t="s">
        <v>18</v>
      </c>
      <c r="S6" s="248"/>
      <c r="T6" s="248" t="s">
        <v>13</v>
      </c>
      <c r="U6" s="248" t="s">
        <v>8</v>
      </c>
      <c r="V6" s="218"/>
      <c r="W6" s="228"/>
    </row>
    <row r="7" spans="1:23" ht="22.5" customHeight="1">
      <c r="A7" s="218"/>
      <c r="B7" s="218"/>
      <c r="C7" s="218"/>
      <c r="D7" s="218"/>
      <c r="E7" s="218"/>
      <c r="F7" s="218"/>
      <c r="G7" s="218"/>
      <c r="H7" s="249"/>
      <c r="I7" s="218"/>
      <c r="J7" s="230"/>
      <c r="K7" s="218"/>
      <c r="L7" s="218"/>
      <c r="M7" s="262"/>
      <c r="N7" s="248"/>
      <c r="O7" s="248"/>
      <c r="P7" s="162" t="s">
        <v>11</v>
      </c>
      <c r="Q7" s="162" t="s">
        <v>12</v>
      </c>
      <c r="R7" s="162" t="s">
        <v>11</v>
      </c>
      <c r="S7" s="162" t="s">
        <v>12</v>
      </c>
      <c r="T7" s="248"/>
      <c r="U7" s="248"/>
      <c r="V7" s="218"/>
      <c r="W7" s="228"/>
    </row>
    <row r="8" spans="1:23" ht="35.1" customHeight="1">
      <c r="A8" s="37">
        <v>1</v>
      </c>
      <c r="B8" s="165" t="s">
        <v>200</v>
      </c>
      <c r="C8" s="163" t="s">
        <v>35</v>
      </c>
      <c r="D8" s="163" t="s">
        <v>201</v>
      </c>
      <c r="E8" s="171">
        <v>1</v>
      </c>
      <c r="F8" s="164" t="s">
        <v>287</v>
      </c>
      <c r="G8" s="164" t="s">
        <v>242</v>
      </c>
      <c r="H8" s="73">
        <v>130</v>
      </c>
      <c r="I8" s="2"/>
      <c r="J8" s="61"/>
      <c r="K8" s="57" t="s">
        <v>284</v>
      </c>
      <c r="L8" s="57" t="s">
        <v>285</v>
      </c>
      <c r="M8" s="44"/>
      <c r="N8" s="44"/>
      <c r="O8" s="44"/>
      <c r="P8" s="44"/>
      <c r="Q8" s="44"/>
      <c r="R8" s="44"/>
      <c r="S8" s="44"/>
      <c r="T8" s="83">
        <v>1</v>
      </c>
      <c r="U8" s="45"/>
      <c r="V8" s="39">
        <v>106.79</v>
      </c>
      <c r="W8" s="28"/>
    </row>
    <row r="9" spans="1:23" ht="35.1" customHeight="1">
      <c r="A9" s="254">
        <v>2</v>
      </c>
      <c r="B9" s="244" t="s">
        <v>202</v>
      </c>
      <c r="C9" s="243" t="s">
        <v>35</v>
      </c>
      <c r="D9" s="163" t="s">
        <v>203</v>
      </c>
      <c r="E9" s="171">
        <v>1</v>
      </c>
      <c r="F9" s="164" t="s">
        <v>205</v>
      </c>
      <c r="G9" s="260" t="s">
        <v>254</v>
      </c>
      <c r="H9" s="261">
        <v>260.97000000000003</v>
      </c>
      <c r="I9" s="2"/>
      <c r="J9" s="61">
        <v>1</v>
      </c>
      <c r="K9" s="239" t="s">
        <v>273</v>
      </c>
      <c r="L9" s="239" t="s">
        <v>285</v>
      </c>
      <c r="M9" s="45"/>
      <c r="N9" s="45"/>
      <c r="O9" s="45"/>
      <c r="P9" s="45"/>
      <c r="Q9" s="45"/>
      <c r="R9" s="45"/>
      <c r="S9" s="45"/>
      <c r="T9" s="84"/>
      <c r="U9" s="45"/>
      <c r="V9" s="255">
        <v>115.54</v>
      </c>
      <c r="W9" s="184" t="s">
        <v>313</v>
      </c>
    </row>
    <row r="10" spans="1:23" ht="35.1" customHeight="1">
      <c r="A10" s="254"/>
      <c r="B10" s="244"/>
      <c r="C10" s="243"/>
      <c r="D10" s="163" t="s">
        <v>204</v>
      </c>
      <c r="E10" s="171">
        <v>2</v>
      </c>
      <c r="F10" s="164" t="s">
        <v>206</v>
      </c>
      <c r="G10" s="260"/>
      <c r="H10" s="261"/>
      <c r="I10" s="2"/>
      <c r="J10" s="61"/>
      <c r="K10" s="240"/>
      <c r="L10" s="240"/>
      <c r="M10" s="44"/>
      <c r="N10" s="44"/>
      <c r="O10" s="44"/>
      <c r="P10" s="44"/>
      <c r="Q10" s="44"/>
      <c r="R10" s="44"/>
      <c r="S10" s="44"/>
      <c r="T10" s="83">
        <v>1</v>
      </c>
      <c r="U10" s="45"/>
      <c r="V10" s="255"/>
      <c r="W10" s="28"/>
    </row>
    <row r="11" spans="1:23" ht="35.1" customHeight="1">
      <c r="A11" s="254">
        <v>3</v>
      </c>
      <c r="B11" s="244" t="s">
        <v>207</v>
      </c>
      <c r="C11" s="243" t="s">
        <v>35</v>
      </c>
      <c r="D11" s="163" t="s">
        <v>208</v>
      </c>
      <c r="E11" s="171">
        <v>1</v>
      </c>
      <c r="F11" s="164" t="s">
        <v>211</v>
      </c>
      <c r="G11" s="260" t="s">
        <v>255</v>
      </c>
      <c r="H11" s="261">
        <v>394.96</v>
      </c>
      <c r="I11" s="2"/>
      <c r="J11" s="61"/>
      <c r="K11" s="256"/>
      <c r="L11" s="256"/>
      <c r="M11" s="83">
        <v>1</v>
      </c>
      <c r="N11" s="45"/>
      <c r="O11" s="45"/>
      <c r="P11" s="45"/>
      <c r="Q11" s="45"/>
      <c r="R11" s="45"/>
      <c r="S11" s="45"/>
      <c r="T11" s="45"/>
      <c r="U11" s="45"/>
      <c r="V11" s="255"/>
      <c r="W11" s="185" t="s">
        <v>354</v>
      </c>
    </row>
    <row r="12" spans="1:23" ht="35.1" customHeight="1">
      <c r="A12" s="254"/>
      <c r="B12" s="244"/>
      <c r="C12" s="243"/>
      <c r="D12" s="163" t="s">
        <v>209</v>
      </c>
      <c r="E12" s="171">
        <v>2</v>
      </c>
      <c r="F12" s="164" t="s">
        <v>251</v>
      </c>
      <c r="G12" s="260"/>
      <c r="H12" s="261"/>
      <c r="I12" s="2"/>
      <c r="J12" s="61"/>
      <c r="K12" s="257"/>
      <c r="L12" s="257"/>
      <c r="M12" s="58"/>
      <c r="N12" s="58"/>
      <c r="O12" s="58">
        <v>1</v>
      </c>
      <c r="P12" s="45"/>
      <c r="Q12" s="45"/>
      <c r="R12" s="45"/>
      <c r="S12" s="45"/>
      <c r="T12" s="45"/>
      <c r="U12" s="45"/>
      <c r="V12" s="255"/>
      <c r="W12" s="185" t="s">
        <v>354</v>
      </c>
    </row>
    <row r="13" spans="1:23" ht="35.1" customHeight="1">
      <c r="A13" s="254"/>
      <c r="B13" s="244"/>
      <c r="C13" s="243"/>
      <c r="D13" s="163" t="s">
        <v>210</v>
      </c>
      <c r="E13" s="171">
        <v>3</v>
      </c>
      <c r="F13" s="164" t="s">
        <v>252</v>
      </c>
      <c r="G13" s="260"/>
      <c r="H13" s="261"/>
      <c r="I13" s="2"/>
      <c r="J13" s="61">
        <v>1</v>
      </c>
      <c r="K13" s="258"/>
      <c r="L13" s="258"/>
      <c r="M13" s="45"/>
      <c r="N13" s="45"/>
      <c r="O13" s="45"/>
      <c r="P13" s="45"/>
      <c r="Q13" s="45"/>
      <c r="R13" s="45"/>
      <c r="S13" s="45"/>
      <c r="T13" s="45"/>
      <c r="U13" s="45"/>
      <c r="V13" s="255"/>
      <c r="W13" s="185" t="s">
        <v>354</v>
      </c>
    </row>
    <row r="14" spans="1:23" ht="18.75" customHeight="1">
      <c r="A14" s="4"/>
      <c r="B14" s="259" t="s">
        <v>22</v>
      </c>
      <c r="C14" s="259"/>
      <c r="D14" s="259"/>
      <c r="E14" s="24">
        <f>SUM(E10,E13,E8)</f>
        <v>6</v>
      </c>
      <c r="F14" s="29"/>
      <c r="G14" s="18"/>
      <c r="H14" s="48">
        <f>SUM(H8:H13)</f>
        <v>785.93000000000006</v>
      </c>
      <c r="I14" s="24">
        <f>SUM(I9:I13)</f>
        <v>0</v>
      </c>
      <c r="J14" s="24">
        <f>SUM(J8:J13)</f>
        <v>2</v>
      </c>
      <c r="K14" s="24"/>
      <c r="L14" s="24"/>
      <c r="M14" s="24">
        <f t="shared" ref="M14:V14" si="0">SUM(M8:M13)</f>
        <v>1</v>
      </c>
      <c r="N14" s="24">
        <f t="shared" si="0"/>
        <v>0</v>
      </c>
      <c r="O14" s="24">
        <f t="shared" si="0"/>
        <v>1</v>
      </c>
      <c r="P14" s="24">
        <f t="shared" si="0"/>
        <v>0</v>
      </c>
      <c r="Q14" s="24">
        <f t="shared" si="0"/>
        <v>0</v>
      </c>
      <c r="R14" s="24">
        <f t="shared" si="0"/>
        <v>0</v>
      </c>
      <c r="S14" s="24">
        <f t="shared" si="0"/>
        <v>0</v>
      </c>
      <c r="T14" s="24">
        <f t="shared" si="0"/>
        <v>2</v>
      </c>
      <c r="U14" s="24">
        <f t="shared" si="0"/>
        <v>0</v>
      </c>
      <c r="V14" s="48">
        <f t="shared" si="0"/>
        <v>222.33</v>
      </c>
      <c r="W14" s="25"/>
    </row>
    <row r="15" spans="1:23" ht="18.75" customHeight="1">
      <c r="A15" s="251" t="s">
        <v>264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3"/>
    </row>
    <row r="16" spans="1:23" ht="33.75" customHeight="1">
      <c r="A16" s="250"/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</row>
  </sheetData>
  <mergeCells count="46">
    <mergeCell ref="A1:W1"/>
    <mergeCell ref="A5:A7"/>
    <mergeCell ref="B5:B7"/>
    <mergeCell ref="C5:C7"/>
    <mergeCell ref="D5:D7"/>
    <mergeCell ref="E5:E7"/>
    <mergeCell ref="W5:W7"/>
    <mergeCell ref="J6:J7"/>
    <mergeCell ref="M6:M7"/>
    <mergeCell ref="N6:N7"/>
    <mergeCell ref="O6:O7"/>
    <mergeCell ref="U6:U7"/>
    <mergeCell ref="V3:W3"/>
    <mergeCell ref="K6:K7"/>
    <mergeCell ref="G5:G7"/>
    <mergeCell ref="A2:W2"/>
    <mergeCell ref="V9:V10"/>
    <mergeCell ref="K9:K10"/>
    <mergeCell ref="L9:L10"/>
    <mergeCell ref="A9:A10"/>
    <mergeCell ref="B9:B10"/>
    <mergeCell ref="C9:C10"/>
    <mergeCell ref="G9:G10"/>
    <mergeCell ref="H9:H10"/>
    <mergeCell ref="A16:W16"/>
    <mergeCell ref="A15:W15"/>
    <mergeCell ref="A11:A13"/>
    <mergeCell ref="B11:B13"/>
    <mergeCell ref="C11:C13"/>
    <mergeCell ref="V11:V13"/>
    <mergeCell ref="L11:L13"/>
    <mergeCell ref="B14:D14"/>
    <mergeCell ref="G11:G13"/>
    <mergeCell ref="H11:H13"/>
    <mergeCell ref="K11:K13"/>
    <mergeCell ref="A3:U3"/>
    <mergeCell ref="A4:W4"/>
    <mergeCell ref="T6:T7"/>
    <mergeCell ref="P6:Q6"/>
    <mergeCell ref="I5:I7"/>
    <mergeCell ref="J5:U5"/>
    <mergeCell ref="F5:F7"/>
    <mergeCell ref="R6:S6"/>
    <mergeCell ref="H5:H7"/>
    <mergeCell ref="L6:L7"/>
    <mergeCell ref="V5:V7"/>
  </mergeCells>
  <pageMargins left="0.38" right="0.08" top="0.42" bottom="0.19" header="0.16" footer="0.1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7"/>
  <sheetViews>
    <sheetView showGridLines="0" view="pageBreakPreview" zoomScale="91" zoomScaleSheetLayoutView="9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Q14" sqref="Q14"/>
    </sheetView>
  </sheetViews>
  <sheetFormatPr defaultRowHeight="15"/>
  <cols>
    <col min="1" max="1" width="4.140625" customWidth="1"/>
    <col min="2" max="2" width="6.85546875" customWidth="1"/>
    <col min="3" max="3" width="11" customWidth="1"/>
    <col min="4" max="4" width="16.85546875" customWidth="1"/>
    <col min="5" max="5" width="4.140625" customWidth="1"/>
    <col min="6" max="6" width="16.140625" customWidth="1"/>
    <col min="7" max="7" width="19" customWidth="1"/>
    <col min="8" max="8" width="7.7109375" customWidth="1"/>
    <col min="9" max="9" width="0.140625" hidden="1" customWidth="1"/>
    <col min="10" max="10" width="3.7109375" style="56" hidden="1" customWidth="1"/>
    <col min="11" max="11" width="9.140625" customWidth="1"/>
    <col min="12" max="12" width="9" customWidth="1"/>
    <col min="13" max="21" width="4.7109375" customWidth="1"/>
    <col min="22" max="22" width="7.5703125" customWidth="1"/>
    <col min="23" max="23" width="10.42578125" customWidth="1"/>
  </cols>
  <sheetData>
    <row r="1" spans="1:23">
      <c r="A1" s="219" t="s">
        <v>19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23" ht="15" customHeight="1">
      <c r="A2" s="220" t="str">
        <f>'Patna (West)'!A2</f>
        <v>Progress Report for the construction of Girls Hostel (2009-10)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</row>
    <row r="3" spans="1:23">
      <c r="A3" s="246" t="s">
        <v>298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63" t="str">
        <f>Summary!V3</f>
        <v>Date:-31.05.2015</v>
      </c>
      <c r="W3" s="264"/>
    </row>
    <row r="4" spans="1:23">
      <c r="A4" s="247" t="s">
        <v>340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</row>
    <row r="5" spans="1:23" ht="13.5" customHeight="1">
      <c r="A5" s="218" t="s">
        <v>0</v>
      </c>
      <c r="B5" s="218" t="s">
        <v>1</v>
      </c>
      <c r="C5" s="218" t="s">
        <v>2</v>
      </c>
      <c r="D5" s="218" t="s">
        <v>3</v>
      </c>
      <c r="E5" s="218" t="s">
        <v>31</v>
      </c>
      <c r="F5" s="218" t="s">
        <v>4</v>
      </c>
      <c r="G5" s="218" t="s">
        <v>5</v>
      </c>
      <c r="H5" s="218" t="s">
        <v>6</v>
      </c>
      <c r="I5" s="218" t="s">
        <v>20</v>
      </c>
      <c r="J5" s="229" t="s">
        <v>16</v>
      </c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18" t="s">
        <v>21</v>
      </c>
      <c r="W5" s="228" t="s">
        <v>14</v>
      </c>
    </row>
    <row r="6" spans="1:23" ht="23.25" customHeight="1">
      <c r="A6" s="218"/>
      <c r="B6" s="218"/>
      <c r="C6" s="218"/>
      <c r="D6" s="218"/>
      <c r="E6" s="218"/>
      <c r="F6" s="218"/>
      <c r="G6" s="218"/>
      <c r="H6" s="218"/>
      <c r="I6" s="218"/>
      <c r="J6" s="218" t="s">
        <v>7</v>
      </c>
      <c r="K6" s="218" t="s">
        <v>268</v>
      </c>
      <c r="L6" s="218" t="s">
        <v>269</v>
      </c>
      <c r="M6" s="229" t="s">
        <v>15</v>
      </c>
      <c r="N6" s="218" t="s">
        <v>10</v>
      </c>
      <c r="O6" s="218" t="s">
        <v>9</v>
      </c>
      <c r="P6" s="218" t="s">
        <v>17</v>
      </c>
      <c r="Q6" s="218"/>
      <c r="R6" s="218" t="s">
        <v>18</v>
      </c>
      <c r="S6" s="218"/>
      <c r="T6" s="218" t="s">
        <v>13</v>
      </c>
      <c r="U6" s="218" t="s">
        <v>8</v>
      </c>
      <c r="V6" s="218"/>
      <c r="W6" s="228"/>
    </row>
    <row r="7" spans="1:23" ht="22.5" customHeight="1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29"/>
      <c r="N7" s="218"/>
      <c r="O7" s="218"/>
      <c r="P7" s="160" t="s">
        <v>11</v>
      </c>
      <c r="Q7" s="160" t="s">
        <v>12</v>
      </c>
      <c r="R7" s="160" t="s">
        <v>11</v>
      </c>
      <c r="S7" s="160" t="s">
        <v>12</v>
      </c>
      <c r="T7" s="218"/>
      <c r="U7" s="218"/>
      <c r="V7" s="218"/>
      <c r="W7" s="228"/>
    </row>
    <row r="8" spans="1:23" ht="35.1" customHeight="1">
      <c r="A8" s="254">
        <v>1</v>
      </c>
      <c r="B8" s="244" t="s">
        <v>212</v>
      </c>
      <c r="C8" s="265" t="s">
        <v>37</v>
      </c>
      <c r="D8" s="164" t="s">
        <v>213</v>
      </c>
      <c r="E8" s="171">
        <v>1</v>
      </c>
      <c r="F8" s="164" t="s">
        <v>216</v>
      </c>
      <c r="G8" s="260" t="s">
        <v>254</v>
      </c>
      <c r="H8" s="266">
        <v>394.27</v>
      </c>
      <c r="I8" s="2"/>
      <c r="J8" s="61"/>
      <c r="K8" s="239" t="s">
        <v>273</v>
      </c>
      <c r="L8" s="239" t="s">
        <v>272</v>
      </c>
      <c r="M8" s="44"/>
      <c r="N8" s="44"/>
      <c r="O8" s="44"/>
      <c r="P8" s="44"/>
      <c r="Q8" s="44"/>
      <c r="R8" s="44"/>
      <c r="S8" s="44"/>
      <c r="T8" s="85">
        <v>1</v>
      </c>
      <c r="U8" s="45"/>
      <c r="V8" s="255">
        <v>153.88999999999999</v>
      </c>
      <c r="W8" s="28"/>
    </row>
    <row r="9" spans="1:23" ht="35.1" customHeight="1">
      <c r="A9" s="254"/>
      <c r="B9" s="244"/>
      <c r="C9" s="265"/>
      <c r="D9" s="164" t="s">
        <v>214</v>
      </c>
      <c r="E9" s="171">
        <v>2</v>
      </c>
      <c r="F9" s="164" t="s">
        <v>217</v>
      </c>
      <c r="G9" s="260"/>
      <c r="H9" s="266"/>
      <c r="I9" s="2"/>
      <c r="J9" s="61">
        <v>1</v>
      </c>
      <c r="K9" s="267"/>
      <c r="L9" s="267"/>
      <c r="M9" s="45"/>
      <c r="N9" s="45"/>
      <c r="O9" s="45"/>
      <c r="P9" s="45"/>
      <c r="Q9" s="45"/>
      <c r="R9" s="45"/>
      <c r="S9" s="45"/>
      <c r="T9" s="45"/>
      <c r="U9" s="45"/>
      <c r="V9" s="255"/>
      <c r="W9" s="28" t="s">
        <v>312</v>
      </c>
    </row>
    <row r="10" spans="1:23" ht="35.1" customHeight="1">
      <c r="A10" s="254"/>
      <c r="B10" s="244"/>
      <c r="C10" s="265"/>
      <c r="D10" s="164" t="s">
        <v>215</v>
      </c>
      <c r="E10" s="171">
        <v>3</v>
      </c>
      <c r="F10" s="164" t="s">
        <v>218</v>
      </c>
      <c r="G10" s="260"/>
      <c r="H10" s="266"/>
      <c r="I10" s="2"/>
      <c r="J10" s="61"/>
      <c r="K10" s="240"/>
      <c r="L10" s="240"/>
      <c r="M10" s="44"/>
      <c r="N10" s="44"/>
      <c r="O10" s="44"/>
      <c r="P10" s="44"/>
      <c r="Q10" s="44"/>
      <c r="R10" s="44"/>
      <c r="S10" s="44"/>
      <c r="T10" s="83">
        <v>1</v>
      </c>
      <c r="U10" s="45"/>
      <c r="V10" s="255"/>
      <c r="W10" s="28"/>
    </row>
    <row r="11" spans="1:23" ht="35.1" customHeight="1">
      <c r="A11" s="254">
        <v>2</v>
      </c>
      <c r="B11" s="244" t="s">
        <v>219</v>
      </c>
      <c r="C11" s="265" t="s">
        <v>36</v>
      </c>
      <c r="D11" s="163" t="s">
        <v>220</v>
      </c>
      <c r="E11" s="171">
        <v>1</v>
      </c>
      <c r="F11" s="164" t="s">
        <v>221</v>
      </c>
      <c r="G11" s="260" t="s">
        <v>314</v>
      </c>
      <c r="H11" s="266">
        <v>253.22</v>
      </c>
      <c r="I11" s="2"/>
      <c r="J11" s="61"/>
      <c r="K11" s="22"/>
      <c r="L11" s="22"/>
      <c r="M11" s="58">
        <v>1</v>
      </c>
      <c r="N11" s="45"/>
      <c r="O11" s="45"/>
      <c r="P11" s="45"/>
      <c r="Q11" s="45"/>
      <c r="R11" s="45"/>
      <c r="S11" s="45"/>
      <c r="T11" s="45"/>
      <c r="U11" s="45"/>
      <c r="V11" s="255">
        <v>29.92</v>
      </c>
      <c r="W11" s="28"/>
    </row>
    <row r="12" spans="1:23" ht="35.1" customHeight="1">
      <c r="A12" s="254"/>
      <c r="B12" s="244"/>
      <c r="C12" s="265"/>
      <c r="D12" s="163" t="s">
        <v>39</v>
      </c>
      <c r="E12" s="171">
        <v>2</v>
      </c>
      <c r="F12" s="164" t="s">
        <v>222</v>
      </c>
      <c r="G12" s="260"/>
      <c r="H12" s="266"/>
      <c r="I12" s="2"/>
      <c r="J12" s="61"/>
      <c r="K12" s="22"/>
      <c r="L12" s="22"/>
      <c r="M12" s="58"/>
      <c r="N12" s="58"/>
      <c r="O12" s="58"/>
      <c r="P12" s="58"/>
      <c r="Q12" s="58">
        <v>1</v>
      </c>
      <c r="R12" s="45"/>
      <c r="S12" s="45"/>
      <c r="T12" s="45"/>
      <c r="U12" s="45"/>
      <c r="V12" s="255"/>
      <c r="W12" s="28"/>
    </row>
    <row r="13" spans="1:23" ht="35.1" customHeight="1">
      <c r="A13" s="254">
        <v>3</v>
      </c>
      <c r="B13" s="244" t="s">
        <v>223</v>
      </c>
      <c r="C13" s="265" t="s">
        <v>36</v>
      </c>
      <c r="D13" s="163" t="s">
        <v>38</v>
      </c>
      <c r="E13" s="171">
        <v>1</v>
      </c>
      <c r="F13" s="164" t="s">
        <v>225</v>
      </c>
      <c r="G13" s="260" t="s">
        <v>289</v>
      </c>
      <c r="H13" s="266">
        <v>254.23</v>
      </c>
      <c r="I13" s="2"/>
      <c r="J13" s="61"/>
      <c r="K13" s="22"/>
      <c r="L13" s="22"/>
      <c r="M13" s="58"/>
      <c r="N13" s="58"/>
      <c r="O13" s="58"/>
      <c r="P13" s="58"/>
      <c r="Q13" s="86">
        <v>1</v>
      </c>
      <c r="R13" s="45"/>
      <c r="S13" s="45"/>
      <c r="T13" s="45"/>
      <c r="U13" s="45"/>
      <c r="V13" s="255">
        <v>50.58</v>
      </c>
      <c r="W13" s="28"/>
    </row>
    <row r="14" spans="1:23" ht="35.1" customHeight="1">
      <c r="A14" s="254"/>
      <c r="B14" s="244"/>
      <c r="C14" s="265"/>
      <c r="D14" s="163" t="s">
        <v>224</v>
      </c>
      <c r="E14" s="171">
        <v>2</v>
      </c>
      <c r="F14" s="164" t="s">
        <v>226</v>
      </c>
      <c r="G14" s="260"/>
      <c r="H14" s="266"/>
      <c r="I14" s="2"/>
      <c r="J14" s="61"/>
      <c r="K14" s="22"/>
      <c r="L14" s="22"/>
      <c r="M14" s="58"/>
      <c r="N14" s="58"/>
      <c r="O14" s="58"/>
      <c r="P14" s="58"/>
      <c r="Q14" s="86">
        <v>1</v>
      </c>
      <c r="R14" s="45"/>
      <c r="S14" s="45"/>
      <c r="T14" s="45"/>
      <c r="U14" s="45"/>
      <c r="V14" s="255"/>
      <c r="W14" s="28" t="s">
        <v>335</v>
      </c>
    </row>
    <row r="15" spans="1:23" ht="18.75" customHeight="1">
      <c r="A15" s="4"/>
      <c r="B15" s="259" t="s">
        <v>22</v>
      </c>
      <c r="C15" s="259"/>
      <c r="D15" s="259"/>
      <c r="E15" s="24">
        <f>SUM(E14,E12,E10)</f>
        <v>7</v>
      </c>
      <c r="F15" s="29"/>
      <c r="G15" s="18"/>
      <c r="H15" s="48">
        <f>SUM(H8:H14)</f>
        <v>901.72</v>
      </c>
      <c r="I15" s="24">
        <f>SUM(I8:I14)</f>
        <v>0</v>
      </c>
      <c r="J15" s="24">
        <f>SUM(J8:J14)</f>
        <v>1</v>
      </c>
      <c r="K15" s="24"/>
      <c r="L15" s="24"/>
      <c r="M15" s="24">
        <f t="shared" ref="M15:V15" si="0">SUM(M8:M14)</f>
        <v>1</v>
      </c>
      <c r="N15" s="24">
        <f t="shared" si="0"/>
        <v>0</v>
      </c>
      <c r="O15" s="24">
        <f>SUM(O8:O14)</f>
        <v>0</v>
      </c>
      <c r="P15" s="24">
        <f>SUM(P8:P14)</f>
        <v>0</v>
      </c>
      <c r="Q15" s="24">
        <f>SUM(Q8:Q14)</f>
        <v>3</v>
      </c>
      <c r="R15" s="24">
        <f t="shared" si="0"/>
        <v>0</v>
      </c>
      <c r="S15" s="24">
        <f t="shared" si="0"/>
        <v>0</v>
      </c>
      <c r="T15" s="24">
        <f>SUM(T8:T14)</f>
        <v>2</v>
      </c>
      <c r="U15" s="24">
        <f t="shared" si="0"/>
        <v>0</v>
      </c>
      <c r="V15" s="48">
        <f t="shared" si="0"/>
        <v>234.39</v>
      </c>
      <c r="W15" s="25"/>
    </row>
    <row r="16" spans="1:23" ht="18.75" customHeight="1">
      <c r="A16" s="251" t="s">
        <v>264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3"/>
    </row>
    <row r="17" spans="1:23" ht="33.75" customHeight="1">
      <c r="A17" s="250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</row>
  </sheetData>
  <mergeCells count="50">
    <mergeCell ref="A5:A7"/>
    <mergeCell ref="B5:B7"/>
    <mergeCell ref="C5:C7"/>
    <mergeCell ref="D5:D7"/>
    <mergeCell ref="E5:E7"/>
    <mergeCell ref="A1:W1"/>
    <mergeCell ref="V3:W3"/>
    <mergeCell ref="A4:W4"/>
    <mergeCell ref="A2:W2"/>
    <mergeCell ref="A3:U3"/>
    <mergeCell ref="F5:F7"/>
    <mergeCell ref="G5:G7"/>
    <mergeCell ref="H5:H7"/>
    <mergeCell ref="I5:I7"/>
    <mergeCell ref="J5:U5"/>
    <mergeCell ref="U6:U7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L8:L10"/>
    <mergeCell ref="V8:V10"/>
    <mergeCell ref="A11:A12"/>
    <mergeCell ref="B11:B12"/>
    <mergeCell ref="C11:C12"/>
    <mergeCell ref="G11:G12"/>
    <mergeCell ref="H11:H12"/>
    <mergeCell ref="V11:V12"/>
    <mergeCell ref="A8:A10"/>
    <mergeCell ref="B8:B10"/>
    <mergeCell ref="C8:C10"/>
    <mergeCell ref="G8:G10"/>
    <mergeCell ref="H8:H10"/>
    <mergeCell ref="K8:K10"/>
    <mergeCell ref="B15:D15"/>
    <mergeCell ref="A16:W16"/>
    <mergeCell ref="A17:W17"/>
    <mergeCell ref="A13:A14"/>
    <mergeCell ref="B13:B14"/>
    <mergeCell ref="C13:C14"/>
    <mergeCell ref="G13:G14"/>
    <mergeCell ref="H13:H14"/>
    <mergeCell ref="V13:V14"/>
  </mergeCells>
  <pageMargins left="0.28999999999999998" right="0.08" top="0.38" bottom="0.19" header="0.16" footer="0.13"/>
  <pageSetup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W10"/>
  <sheetViews>
    <sheetView showGridLines="0" view="pageBreakPreview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T8" sqref="T8"/>
    </sheetView>
  </sheetViews>
  <sheetFormatPr defaultRowHeight="5.65" customHeight="1"/>
  <cols>
    <col min="1" max="1" width="3.7109375" customWidth="1"/>
    <col min="2" max="2" width="7.7109375" customWidth="1"/>
    <col min="3" max="3" width="7" customWidth="1"/>
    <col min="4" max="4" width="11.28515625" customWidth="1"/>
    <col min="5" max="5" width="3" customWidth="1"/>
    <col min="6" max="6" width="20.7109375" customWidth="1"/>
    <col min="7" max="7" width="24.140625" customWidth="1"/>
    <col min="8" max="8" width="8.140625" customWidth="1"/>
    <col min="9" max="9" width="4.28515625" hidden="1" customWidth="1"/>
    <col min="10" max="10" width="3.28515625" hidden="1" customWidth="1"/>
    <col min="11" max="11" width="10" customWidth="1"/>
    <col min="12" max="12" width="8.5703125" customWidth="1"/>
    <col min="13" max="21" width="4.7109375" customWidth="1"/>
    <col min="22" max="22" width="7.42578125" customWidth="1"/>
    <col min="23" max="23" width="15.85546875" customWidth="1"/>
  </cols>
  <sheetData>
    <row r="1" spans="1:23" ht="15">
      <c r="A1" s="219" t="s">
        <v>19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23" ht="16.5" customHeight="1">
      <c r="A2" s="220" t="str">
        <f>'Patna (West)'!A2</f>
        <v>Progress Report for the construction of Girls Hostel (2009-10)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</row>
    <row r="3" spans="1:23" ht="15">
      <c r="A3" s="246" t="s">
        <v>308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63" t="str">
        <f>Summary!V3</f>
        <v>Date:-31.05.2015</v>
      </c>
      <c r="W3" s="264"/>
    </row>
    <row r="4" spans="1:23" ht="21.75" customHeight="1">
      <c r="A4" s="254" t="s">
        <v>302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</row>
    <row r="5" spans="1:23" ht="12.75" customHeight="1">
      <c r="A5" s="218" t="s">
        <v>0</v>
      </c>
      <c r="B5" s="218" t="s">
        <v>1</v>
      </c>
      <c r="C5" s="218" t="s">
        <v>2</v>
      </c>
      <c r="D5" s="218" t="s">
        <v>3</v>
      </c>
      <c r="E5" s="218" t="s">
        <v>0</v>
      </c>
      <c r="F5" s="218" t="s">
        <v>4</v>
      </c>
      <c r="G5" s="218" t="s">
        <v>5</v>
      </c>
      <c r="H5" s="218" t="s">
        <v>6</v>
      </c>
      <c r="I5" s="218" t="s">
        <v>20</v>
      </c>
      <c r="J5" s="229" t="s">
        <v>16</v>
      </c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18" t="s">
        <v>21</v>
      </c>
      <c r="W5" s="228" t="s">
        <v>14</v>
      </c>
    </row>
    <row r="6" spans="1:23" ht="24" customHeight="1">
      <c r="A6" s="218"/>
      <c r="B6" s="218"/>
      <c r="C6" s="218"/>
      <c r="D6" s="218"/>
      <c r="E6" s="218"/>
      <c r="F6" s="218"/>
      <c r="G6" s="218"/>
      <c r="H6" s="218"/>
      <c r="I6" s="218"/>
      <c r="J6" s="218" t="s">
        <v>7</v>
      </c>
      <c r="K6" s="218" t="s">
        <v>268</v>
      </c>
      <c r="L6" s="218" t="s">
        <v>269</v>
      </c>
      <c r="M6" s="229" t="s">
        <v>15</v>
      </c>
      <c r="N6" s="218" t="s">
        <v>10</v>
      </c>
      <c r="O6" s="218" t="s">
        <v>9</v>
      </c>
      <c r="P6" s="218" t="s">
        <v>17</v>
      </c>
      <c r="Q6" s="218"/>
      <c r="R6" s="218" t="s">
        <v>18</v>
      </c>
      <c r="S6" s="218"/>
      <c r="T6" s="218" t="s">
        <v>13</v>
      </c>
      <c r="U6" s="218" t="s">
        <v>8</v>
      </c>
      <c r="V6" s="218"/>
      <c r="W6" s="228"/>
    </row>
    <row r="7" spans="1:23" ht="16.5" customHeight="1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29"/>
      <c r="N7" s="218"/>
      <c r="O7" s="218"/>
      <c r="P7" s="160" t="s">
        <v>11</v>
      </c>
      <c r="Q7" s="160" t="s">
        <v>12</v>
      </c>
      <c r="R7" s="160" t="s">
        <v>11</v>
      </c>
      <c r="S7" s="160" t="s">
        <v>12</v>
      </c>
      <c r="T7" s="218"/>
      <c r="U7" s="218"/>
      <c r="V7" s="218"/>
      <c r="W7" s="228"/>
    </row>
    <row r="8" spans="1:23" ht="42" customHeight="1">
      <c r="A8" s="270">
        <v>1</v>
      </c>
      <c r="B8" s="272" t="s">
        <v>142</v>
      </c>
      <c r="C8" s="272" t="s">
        <v>143</v>
      </c>
      <c r="D8" s="164" t="s">
        <v>144</v>
      </c>
      <c r="E8" s="165">
        <v>1</v>
      </c>
      <c r="F8" s="164" t="s">
        <v>146</v>
      </c>
      <c r="G8" s="274" t="s">
        <v>239</v>
      </c>
      <c r="H8" s="276">
        <v>283.58999999999997</v>
      </c>
      <c r="I8" s="2"/>
      <c r="J8" s="26"/>
      <c r="K8" s="279" t="s">
        <v>274</v>
      </c>
      <c r="L8" s="279" t="s">
        <v>272</v>
      </c>
      <c r="M8" s="47"/>
      <c r="N8" s="47"/>
      <c r="O8" s="47"/>
      <c r="P8" s="47"/>
      <c r="Q8" s="47"/>
      <c r="R8" s="47"/>
      <c r="S8" s="47"/>
      <c r="T8" s="88">
        <v>1</v>
      </c>
      <c r="U8" s="46"/>
      <c r="V8" s="268">
        <v>168.88</v>
      </c>
      <c r="W8" s="186" t="s">
        <v>355</v>
      </c>
    </row>
    <row r="9" spans="1:23" ht="45.75" customHeight="1">
      <c r="A9" s="271"/>
      <c r="B9" s="273"/>
      <c r="C9" s="273"/>
      <c r="D9" s="164" t="s">
        <v>145</v>
      </c>
      <c r="E9" s="165">
        <v>2</v>
      </c>
      <c r="F9" s="164" t="s">
        <v>147</v>
      </c>
      <c r="G9" s="275"/>
      <c r="H9" s="277"/>
      <c r="I9" s="2"/>
      <c r="J9" s="26"/>
      <c r="K9" s="280"/>
      <c r="L9" s="280"/>
      <c r="M9" s="47"/>
      <c r="N9" s="47"/>
      <c r="O9" s="47"/>
      <c r="P9" s="47"/>
      <c r="Q9" s="47"/>
      <c r="R9" s="47"/>
      <c r="S9" s="47"/>
      <c r="T9" s="88">
        <v>1</v>
      </c>
      <c r="U9" s="46"/>
      <c r="V9" s="269"/>
      <c r="W9" s="186" t="s">
        <v>356</v>
      </c>
    </row>
    <row r="10" spans="1:23" ht="15">
      <c r="A10" s="10"/>
      <c r="B10" s="278" t="s">
        <v>22</v>
      </c>
      <c r="C10" s="278"/>
      <c r="D10" s="278"/>
      <c r="E10" s="7">
        <f>SUM(E9)</f>
        <v>2</v>
      </c>
      <c r="F10" s="12"/>
      <c r="G10" s="12"/>
      <c r="H10" s="17">
        <f>SUM(H8:H9)</f>
        <v>283.58999999999997</v>
      </c>
      <c r="I10" s="17"/>
      <c r="J10" s="11">
        <f>SUM(J8:J9)</f>
        <v>0</v>
      </c>
      <c r="K10" s="11"/>
      <c r="L10" s="11"/>
      <c r="M10" s="11">
        <f t="shared" ref="M10:V10" si="0">SUM(M8:M9)</f>
        <v>0</v>
      </c>
      <c r="N10" s="11">
        <f t="shared" ref="N10:R10" si="1">SUM(N8:N9)</f>
        <v>0</v>
      </c>
      <c r="O10" s="11">
        <f t="shared" si="1"/>
        <v>0</v>
      </c>
      <c r="P10" s="11">
        <f>SUM(P8:P9)</f>
        <v>0</v>
      </c>
      <c r="Q10" s="11">
        <f>SUM(Q8:Q9)</f>
        <v>0</v>
      </c>
      <c r="R10" s="11">
        <f t="shared" si="1"/>
        <v>0</v>
      </c>
      <c r="S10" s="11">
        <f>SUM(S8:S9)</f>
        <v>0</v>
      </c>
      <c r="T10" s="11">
        <f>SUM(T8:T9)</f>
        <v>2</v>
      </c>
      <c r="U10" s="11">
        <f t="shared" si="0"/>
        <v>0</v>
      </c>
      <c r="V10" s="50">
        <f t="shared" si="0"/>
        <v>168.88</v>
      </c>
      <c r="W10" s="1"/>
    </row>
  </sheetData>
  <mergeCells count="36"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U5"/>
    <mergeCell ref="W5:W7"/>
    <mergeCell ref="A2:W2"/>
    <mergeCell ref="V3:W3"/>
    <mergeCell ref="A3:U3"/>
    <mergeCell ref="B10:D10"/>
    <mergeCell ref="P6:Q6"/>
    <mergeCell ref="T6:T7"/>
    <mergeCell ref="R6:S6"/>
    <mergeCell ref="K6:K7"/>
    <mergeCell ref="L6:L7"/>
    <mergeCell ref="K8:K9"/>
    <mergeCell ref="L8:L9"/>
    <mergeCell ref="V8:V9"/>
    <mergeCell ref="U6:U7"/>
    <mergeCell ref="A4:W4"/>
    <mergeCell ref="V5:V7"/>
    <mergeCell ref="A8:A9"/>
    <mergeCell ref="B8:B9"/>
    <mergeCell ref="C8:C9"/>
    <mergeCell ref="G8:G9"/>
    <mergeCell ref="H8:H9"/>
    <mergeCell ref="N6:N7"/>
    <mergeCell ref="M6:M7"/>
    <mergeCell ref="J6:J7"/>
    <mergeCell ref="O6:O7"/>
  </mergeCells>
  <pageMargins left="0.23" right="0.16" top="0.59" bottom="0.13" header="0.13" footer="0.1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9"/>
  <sheetViews>
    <sheetView showGridLines="0" view="pageBreakPreview" zoomScale="87" zoomScaleSheetLayoutView="87" workbookViewId="0">
      <pane xSplit="1" ySplit="7" topLeftCell="B23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T28" sqref="T28"/>
    </sheetView>
  </sheetViews>
  <sheetFormatPr defaultRowHeight="5.65" customHeight="1"/>
  <cols>
    <col min="1" max="1" width="3.7109375" customWidth="1"/>
    <col min="2" max="2" width="7.42578125" customWidth="1"/>
    <col min="3" max="3" width="8" customWidth="1"/>
    <col min="4" max="4" width="13.42578125" customWidth="1"/>
    <col min="5" max="5" width="3.85546875" customWidth="1"/>
    <col min="6" max="6" width="23.42578125" customWidth="1"/>
    <col min="7" max="7" width="19.42578125" customWidth="1"/>
    <col min="8" max="8" width="9.7109375" customWidth="1"/>
    <col min="9" max="9" width="5.140625" hidden="1" customWidth="1"/>
    <col min="10" max="10" width="4.7109375" hidden="1" customWidth="1"/>
    <col min="11" max="11" width="3.28515625" style="56" hidden="1" customWidth="1"/>
    <col min="12" max="12" width="10" customWidth="1"/>
    <col min="13" max="13" width="9.7109375" customWidth="1"/>
    <col min="14" max="22" width="4.7109375" customWidth="1"/>
    <col min="23" max="23" width="8.28515625" customWidth="1"/>
    <col min="24" max="24" width="15.5703125" style="78" customWidth="1"/>
  </cols>
  <sheetData>
    <row r="1" spans="1:24" ht="15">
      <c r="A1" s="219" t="s">
        <v>19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</row>
    <row r="2" spans="1:24" ht="15">
      <c r="A2" s="301" t="str">
        <f>'Patna (West)'!A2</f>
        <v>Progress Report for the construction of Girls Hostel (2009-10)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3"/>
    </row>
    <row r="3" spans="1:24" ht="15">
      <c r="A3" s="246" t="s">
        <v>301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63" t="str">
        <f>Summary!V3</f>
        <v>Date:-31.05.2015</v>
      </c>
      <c r="X3" s="264"/>
    </row>
    <row r="4" spans="1:24" ht="21.75" customHeight="1">
      <c r="A4" s="254" t="s">
        <v>341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</row>
    <row r="5" spans="1:24" ht="12.75" customHeight="1">
      <c r="A5" s="218" t="s">
        <v>0</v>
      </c>
      <c r="B5" s="218" t="s">
        <v>1</v>
      </c>
      <c r="C5" s="218" t="s">
        <v>2</v>
      </c>
      <c r="D5" s="218" t="s">
        <v>3</v>
      </c>
      <c r="E5" s="218" t="s">
        <v>0</v>
      </c>
      <c r="F5" s="218" t="s">
        <v>4</v>
      </c>
      <c r="G5" s="218" t="s">
        <v>5</v>
      </c>
      <c r="H5" s="218" t="s">
        <v>6</v>
      </c>
      <c r="I5" s="218" t="s">
        <v>20</v>
      </c>
      <c r="J5" s="218" t="s">
        <v>21</v>
      </c>
      <c r="K5" s="229" t="s">
        <v>16</v>
      </c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18" t="s">
        <v>21</v>
      </c>
      <c r="X5" s="218" t="s">
        <v>14</v>
      </c>
    </row>
    <row r="6" spans="1:24" ht="25.5" customHeight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 t="s">
        <v>7</v>
      </c>
      <c r="L6" s="218" t="s">
        <v>268</v>
      </c>
      <c r="M6" s="218" t="s">
        <v>269</v>
      </c>
      <c r="N6" s="229" t="s">
        <v>15</v>
      </c>
      <c r="O6" s="218" t="s">
        <v>10</v>
      </c>
      <c r="P6" s="218" t="s">
        <v>9</v>
      </c>
      <c r="Q6" s="218" t="s">
        <v>17</v>
      </c>
      <c r="R6" s="218"/>
      <c r="S6" s="218" t="s">
        <v>18</v>
      </c>
      <c r="T6" s="218"/>
      <c r="U6" s="218" t="s">
        <v>13</v>
      </c>
      <c r="V6" s="218" t="s">
        <v>8</v>
      </c>
      <c r="W6" s="218"/>
      <c r="X6" s="218"/>
    </row>
    <row r="7" spans="1:24" ht="31.5" customHeight="1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29"/>
      <c r="O7" s="218"/>
      <c r="P7" s="218"/>
      <c r="Q7" s="160" t="s">
        <v>11</v>
      </c>
      <c r="R7" s="160" t="s">
        <v>12</v>
      </c>
      <c r="S7" s="160" t="s">
        <v>11</v>
      </c>
      <c r="T7" s="160" t="s">
        <v>12</v>
      </c>
      <c r="U7" s="218"/>
      <c r="V7" s="218"/>
      <c r="W7" s="218"/>
      <c r="X7" s="218"/>
    </row>
    <row r="8" spans="1:24" ht="35.1" customHeight="1">
      <c r="A8" s="241">
        <v>1</v>
      </c>
      <c r="B8" s="244" t="s">
        <v>148</v>
      </c>
      <c r="C8" s="265" t="s">
        <v>149</v>
      </c>
      <c r="D8" s="164" t="s">
        <v>150</v>
      </c>
      <c r="E8" s="165">
        <v>1</v>
      </c>
      <c r="F8" s="172" t="s">
        <v>153</v>
      </c>
      <c r="G8" s="281" t="s">
        <v>240</v>
      </c>
      <c r="H8" s="266">
        <v>417.03</v>
      </c>
      <c r="I8" s="2"/>
      <c r="J8" s="5"/>
      <c r="K8" s="54"/>
      <c r="L8" s="279" t="s">
        <v>275</v>
      </c>
      <c r="M8" s="279" t="s">
        <v>272</v>
      </c>
      <c r="N8" s="98"/>
      <c r="O8" s="47"/>
      <c r="P8" s="47"/>
      <c r="Q8" s="47"/>
      <c r="R8" s="47"/>
      <c r="S8" s="47"/>
      <c r="T8" s="47"/>
      <c r="U8" s="47">
        <v>1</v>
      </c>
      <c r="V8" s="46"/>
      <c r="W8" s="291">
        <v>210.51</v>
      </c>
      <c r="X8" s="8"/>
    </row>
    <row r="9" spans="1:24" ht="35.1" customHeight="1">
      <c r="A9" s="241"/>
      <c r="B9" s="244"/>
      <c r="C9" s="265"/>
      <c r="D9" s="164" t="s">
        <v>151</v>
      </c>
      <c r="E9" s="165">
        <v>2</v>
      </c>
      <c r="F9" s="172" t="s">
        <v>154</v>
      </c>
      <c r="G9" s="281"/>
      <c r="H9" s="266"/>
      <c r="I9" s="2"/>
      <c r="J9" s="5"/>
      <c r="K9" s="54"/>
      <c r="L9" s="297"/>
      <c r="M9" s="297"/>
      <c r="N9" s="98"/>
      <c r="O9" s="47"/>
      <c r="P9" s="59"/>
      <c r="Q9" s="59"/>
      <c r="R9" s="59"/>
      <c r="S9" s="59"/>
      <c r="T9" s="47">
        <v>1</v>
      </c>
      <c r="U9" s="46"/>
      <c r="V9" s="46"/>
      <c r="W9" s="292"/>
      <c r="X9" s="8"/>
    </row>
    <row r="10" spans="1:24" ht="35.1" customHeight="1">
      <c r="A10" s="241"/>
      <c r="B10" s="244"/>
      <c r="C10" s="265"/>
      <c r="D10" s="164" t="s">
        <v>152</v>
      </c>
      <c r="E10" s="165">
        <v>3</v>
      </c>
      <c r="F10" s="172" t="s">
        <v>155</v>
      </c>
      <c r="G10" s="281"/>
      <c r="H10" s="266"/>
      <c r="I10" s="2"/>
      <c r="J10" s="5"/>
      <c r="K10" s="54"/>
      <c r="L10" s="280"/>
      <c r="M10" s="280"/>
      <c r="N10" s="98"/>
      <c r="O10" s="47"/>
      <c r="P10" s="59"/>
      <c r="Q10" s="59"/>
      <c r="R10" s="59"/>
      <c r="S10" s="59"/>
      <c r="T10" s="59">
        <v>1</v>
      </c>
      <c r="U10" s="46"/>
      <c r="V10" s="46"/>
      <c r="W10" s="293"/>
      <c r="X10" s="8"/>
    </row>
    <row r="11" spans="1:24" ht="35.1" customHeight="1">
      <c r="A11" s="241">
        <v>2</v>
      </c>
      <c r="B11" s="244" t="s">
        <v>156</v>
      </c>
      <c r="C11" s="265" t="s">
        <v>149</v>
      </c>
      <c r="D11" s="163" t="s">
        <v>157</v>
      </c>
      <c r="E11" s="165">
        <v>1</v>
      </c>
      <c r="F11" s="172" t="s">
        <v>159</v>
      </c>
      <c r="G11" s="281" t="s">
        <v>240</v>
      </c>
      <c r="H11" s="266">
        <v>266.32</v>
      </c>
      <c r="I11" s="2"/>
      <c r="J11" s="5"/>
      <c r="K11" s="54"/>
      <c r="L11" s="279" t="s">
        <v>276</v>
      </c>
      <c r="M11" s="279" t="s">
        <v>272</v>
      </c>
      <c r="N11" s="47"/>
      <c r="O11" s="47"/>
      <c r="P11" s="47"/>
      <c r="Q11" s="47"/>
      <c r="R11" s="87"/>
      <c r="S11" s="87"/>
      <c r="T11" s="87"/>
      <c r="U11" s="87">
        <v>1</v>
      </c>
      <c r="V11" s="89"/>
      <c r="W11" s="291">
        <v>153.72999999999999</v>
      </c>
      <c r="X11" s="8"/>
    </row>
    <row r="12" spans="1:24" ht="35.1" customHeight="1">
      <c r="A12" s="241"/>
      <c r="B12" s="244"/>
      <c r="C12" s="265"/>
      <c r="D12" s="163" t="s">
        <v>158</v>
      </c>
      <c r="E12" s="165">
        <v>2</v>
      </c>
      <c r="F12" s="172" t="s">
        <v>160</v>
      </c>
      <c r="G12" s="281"/>
      <c r="H12" s="266"/>
      <c r="I12" s="2"/>
      <c r="J12" s="5"/>
      <c r="K12" s="54"/>
      <c r="L12" s="280"/>
      <c r="M12" s="280"/>
      <c r="N12" s="47"/>
      <c r="O12" s="47"/>
      <c r="P12" s="47"/>
      <c r="Q12" s="47"/>
      <c r="R12" s="47"/>
      <c r="S12" s="47"/>
      <c r="T12" s="47"/>
      <c r="U12" s="87">
        <v>1</v>
      </c>
      <c r="V12" s="89"/>
      <c r="W12" s="293"/>
      <c r="X12" s="8"/>
    </row>
    <row r="13" spans="1:24" ht="68.25" customHeight="1">
      <c r="A13" s="241">
        <v>3</v>
      </c>
      <c r="B13" s="244" t="s">
        <v>161</v>
      </c>
      <c r="C13" s="265" t="s">
        <v>149</v>
      </c>
      <c r="D13" s="163" t="s">
        <v>162</v>
      </c>
      <c r="E13" s="165">
        <v>1</v>
      </c>
      <c r="F13" s="172" t="s">
        <v>165</v>
      </c>
      <c r="G13" s="281" t="s">
        <v>262</v>
      </c>
      <c r="H13" s="266">
        <v>396.95</v>
      </c>
      <c r="I13" s="2"/>
      <c r="J13" s="5"/>
      <c r="K13" s="54"/>
      <c r="L13" s="288"/>
      <c r="M13" s="288"/>
      <c r="N13" s="59"/>
      <c r="O13" s="59">
        <v>1</v>
      </c>
      <c r="P13" s="46"/>
      <c r="Q13" s="46"/>
      <c r="R13" s="89"/>
      <c r="S13" s="89"/>
      <c r="T13" s="89"/>
      <c r="U13" s="89"/>
      <c r="V13" s="89"/>
      <c r="W13" s="298">
        <v>175.1</v>
      </c>
      <c r="X13" s="8" t="s">
        <v>347</v>
      </c>
    </row>
    <row r="14" spans="1:24" ht="35.1" customHeight="1">
      <c r="A14" s="241"/>
      <c r="B14" s="244"/>
      <c r="C14" s="265"/>
      <c r="D14" s="163" t="s">
        <v>163</v>
      </c>
      <c r="E14" s="165">
        <v>2</v>
      </c>
      <c r="F14" s="172" t="s">
        <v>166</v>
      </c>
      <c r="G14" s="281"/>
      <c r="H14" s="266"/>
      <c r="I14" s="2"/>
      <c r="J14" s="5"/>
      <c r="K14" s="54"/>
      <c r="L14" s="289"/>
      <c r="M14" s="289"/>
      <c r="N14" s="59"/>
      <c r="O14" s="59"/>
      <c r="P14" s="59"/>
      <c r="Q14" s="59"/>
      <c r="R14" s="59"/>
      <c r="S14" s="59"/>
      <c r="T14" s="59"/>
      <c r="U14" s="90">
        <v>1</v>
      </c>
      <c r="V14" s="89"/>
      <c r="W14" s="299"/>
      <c r="X14" s="2"/>
    </row>
    <row r="15" spans="1:24" ht="35.1" customHeight="1">
      <c r="A15" s="241"/>
      <c r="B15" s="244"/>
      <c r="C15" s="265"/>
      <c r="D15" s="163" t="s">
        <v>164</v>
      </c>
      <c r="E15" s="165">
        <v>3</v>
      </c>
      <c r="F15" s="172" t="s">
        <v>167</v>
      </c>
      <c r="G15" s="281"/>
      <c r="H15" s="266"/>
      <c r="I15" s="2"/>
      <c r="J15" s="5"/>
      <c r="K15" s="54"/>
      <c r="L15" s="290"/>
      <c r="M15" s="290"/>
      <c r="N15" s="59"/>
      <c r="O15" s="59"/>
      <c r="P15" s="59"/>
      <c r="Q15" s="59"/>
      <c r="R15" s="90"/>
      <c r="S15" s="90"/>
      <c r="T15" s="90"/>
      <c r="U15" s="90">
        <v>1</v>
      </c>
      <c r="V15" s="89"/>
      <c r="W15" s="300"/>
      <c r="X15" s="8"/>
    </row>
    <row r="16" spans="1:24" ht="35.1" customHeight="1">
      <c r="A16" s="254">
        <v>4</v>
      </c>
      <c r="B16" s="244" t="s">
        <v>168</v>
      </c>
      <c r="C16" s="265" t="s">
        <v>149</v>
      </c>
      <c r="D16" s="163" t="s">
        <v>169</v>
      </c>
      <c r="E16" s="165">
        <v>1</v>
      </c>
      <c r="F16" s="172" t="s">
        <v>172</v>
      </c>
      <c r="G16" s="281" t="s">
        <v>343</v>
      </c>
      <c r="H16" s="282">
        <v>399.02</v>
      </c>
      <c r="I16" s="2"/>
      <c r="J16" s="5"/>
      <c r="K16" s="54">
        <v>1</v>
      </c>
      <c r="L16" s="288"/>
      <c r="M16" s="288"/>
      <c r="N16" s="46"/>
      <c r="O16" s="46"/>
      <c r="P16" s="46"/>
      <c r="Q16" s="46"/>
      <c r="R16" s="89"/>
      <c r="S16" s="89"/>
      <c r="T16" s="89"/>
      <c r="U16" s="89"/>
      <c r="V16" s="89"/>
      <c r="W16" s="294"/>
      <c r="X16" s="8"/>
    </row>
    <row r="17" spans="1:24" ht="35.1" customHeight="1">
      <c r="A17" s="254"/>
      <c r="B17" s="244"/>
      <c r="C17" s="265"/>
      <c r="D17" s="163" t="s">
        <v>170</v>
      </c>
      <c r="E17" s="165">
        <v>2</v>
      </c>
      <c r="F17" s="172" t="s">
        <v>173</v>
      </c>
      <c r="G17" s="281"/>
      <c r="H17" s="282"/>
      <c r="I17" s="2"/>
      <c r="J17" s="5"/>
      <c r="K17" s="54">
        <v>1</v>
      </c>
      <c r="L17" s="289"/>
      <c r="M17" s="289"/>
      <c r="N17" s="46"/>
      <c r="O17" s="46"/>
      <c r="P17" s="46"/>
      <c r="Q17" s="46"/>
      <c r="R17" s="46"/>
      <c r="S17" s="46"/>
      <c r="T17" s="46"/>
      <c r="U17" s="46"/>
      <c r="V17" s="46"/>
      <c r="W17" s="295"/>
      <c r="X17" s="8"/>
    </row>
    <row r="18" spans="1:24" ht="35.1" customHeight="1">
      <c r="A18" s="254"/>
      <c r="B18" s="244"/>
      <c r="C18" s="265"/>
      <c r="D18" s="163" t="s">
        <v>171</v>
      </c>
      <c r="E18" s="165">
        <v>3</v>
      </c>
      <c r="F18" s="172" t="s">
        <v>174</v>
      </c>
      <c r="G18" s="281"/>
      <c r="H18" s="282"/>
      <c r="I18" s="2"/>
      <c r="J18" s="5"/>
      <c r="K18" s="54">
        <v>1</v>
      </c>
      <c r="L18" s="290"/>
      <c r="M18" s="290"/>
      <c r="N18" s="91"/>
      <c r="O18" s="91"/>
      <c r="P18" s="91"/>
      <c r="Q18" s="91"/>
      <c r="R18" s="91"/>
      <c r="S18" s="91"/>
      <c r="T18" s="91"/>
      <c r="U18" s="91"/>
      <c r="V18" s="46"/>
      <c r="W18" s="296"/>
      <c r="X18" s="8"/>
    </row>
    <row r="19" spans="1:24" ht="35.1" customHeight="1">
      <c r="A19" s="241">
        <v>5</v>
      </c>
      <c r="B19" s="244" t="s">
        <v>175</v>
      </c>
      <c r="C19" s="244" t="s">
        <v>149</v>
      </c>
      <c r="D19" s="164" t="s">
        <v>176</v>
      </c>
      <c r="E19" s="165">
        <v>1</v>
      </c>
      <c r="F19" s="172" t="s">
        <v>178</v>
      </c>
      <c r="G19" s="281" t="s">
        <v>256</v>
      </c>
      <c r="H19" s="241">
        <v>267.08999999999997</v>
      </c>
      <c r="I19" s="2"/>
      <c r="J19" s="2"/>
      <c r="K19" s="95"/>
      <c r="L19" s="304"/>
      <c r="M19" s="304"/>
      <c r="N19" s="88"/>
      <c r="O19" s="88"/>
      <c r="P19" s="88"/>
      <c r="Q19" s="88"/>
      <c r="R19" s="88"/>
      <c r="S19" s="88"/>
      <c r="T19" s="88"/>
      <c r="U19" s="92">
        <v>1</v>
      </c>
      <c r="V19" s="46"/>
      <c r="W19" s="276">
        <v>115.02</v>
      </c>
      <c r="X19" s="8"/>
    </row>
    <row r="20" spans="1:24" ht="35.1" customHeight="1">
      <c r="A20" s="241"/>
      <c r="B20" s="244"/>
      <c r="C20" s="244"/>
      <c r="D20" s="164" t="s">
        <v>177</v>
      </c>
      <c r="E20" s="165">
        <v>2</v>
      </c>
      <c r="F20" s="172" t="s">
        <v>179</v>
      </c>
      <c r="G20" s="281"/>
      <c r="H20" s="241"/>
      <c r="I20" s="2"/>
      <c r="J20" s="2"/>
      <c r="K20" s="95"/>
      <c r="L20" s="305"/>
      <c r="M20" s="305"/>
      <c r="N20" s="88"/>
      <c r="O20" s="88"/>
      <c r="P20" s="88"/>
      <c r="Q20" s="88"/>
      <c r="R20" s="88"/>
      <c r="S20" s="88"/>
      <c r="T20" s="88">
        <v>1</v>
      </c>
      <c r="U20" s="91"/>
      <c r="V20" s="46"/>
      <c r="W20" s="277"/>
      <c r="X20" s="8"/>
    </row>
    <row r="21" spans="1:24" ht="35.1" customHeight="1">
      <c r="A21" s="254">
        <v>6</v>
      </c>
      <c r="B21" s="244" t="s">
        <v>180</v>
      </c>
      <c r="C21" s="244" t="s">
        <v>181</v>
      </c>
      <c r="D21" s="164" t="s">
        <v>182</v>
      </c>
      <c r="E21" s="165">
        <v>1</v>
      </c>
      <c r="F21" s="172" t="s">
        <v>185</v>
      </c>
      <c r="G21" s="281" t="s">
        <v>241</v>
      </c>
      <c r="H21" s="282">
        <v>409.41</v>
      </c>
      <c r="I21" s="2"/>
      <c r="J21" s="2"/>
      <c r="K21" s="95"/>
      <c r="L21" s="283" t="s">
        <v>277</v>
      </c>
      <c r="M21" s="279" t="s">
        <v>272</v>
      </c>
      <c r="N21" s="88"/>
      <c r="O21" s="88"/>
      <c r="P21" s="88"/>
      <c r="Q21" s="88"/>
      <c r="R21" s="88"/>
      <c r="S21" s="88"/>
      <c r="T21" s="88"/>
      <c r="U21" s="88"/>
      <c r="V21" s="88">
        <v>1</v>
      </c>
      <c r="W21" s="291">
        <v>292.69</v>
      </c>
      <c r="X21" s="139"/>
    </row>
    <row r="22" spans="1:24" ht="35.1" customHeight="1">
      <c r="A22" s="254"/>
      <c r="B22" s="244"/>
      <c r="C22" s="244"/>
      <c r="D22" s="164" t="s">
        <v>183</v>
      </c>
      <c r="E22" s="165">
        <v>2</v>
      </c>
      <c r="F22" s="172" t="s">
        <v>186</v>
      </c>
      <c r="G22" s="281"/>
      <c r="H22" s="282"/>
      <c r="I22" s="2"/>
      <c r="J22" s="2"/>
      <c r="K22" s="95"/>
      <c r="L22" s="285"/>
      <c r="M22" s="297"/>
      <c r="N22" s="97"/>
      <c r="O22" s="97"/>
      <c r="P22" s="97"/>
      <c r="Q22" s="97"/>
      <c r="R22" s="97"/>
      <c r="S22" s="97"/>
      <c r="T22" s="97"/>
      <c r="U22" s="88">
        <v>1</v>
      </c>
      <c r="V22" s="46"/>
      <c r="W22" s="292"/>
      <c r="X22" s="8"/>
    </row>
    <row r="23" spans="1:24" ht="35.1" customHeight="1">
      <c r="A23" s="254"/>
      <c r="B23" s="244"/>
      <c r="C23" s="244"/>
      <c r="D23" s="164" t="s">
        <v>184</v>
      </c>
      <c r="E23" s="165">
        <v>3</v>
      </c>
      <c r="F23" s="172" t="s">
        <v>187</v>
      </c>
      <c r="G23" s="281"/>
      <c r="H23" s="282"/>
      <c r="I23" s="2"/>
      <c r="J23" s="2"/>
      <c r="K23" s="95"/>
      <c r="L23" s="284"/>
      <c r="M23" s="297"/>
      <c r="N23" s="88"/>
      <c r="O23" s="88"/>
      <c r="P23" s="88"/>
      <c r="Q23" s="88"/>
      <c r="R23" s="88"/>
      <c r="S23" s="88"/>
      <c r="T23" s="88"/>
      <c r="U23" s="88"/>
      <c r="V23" s="88">
        <v>1</v>
      </c>
      <c r="W23" s="293"/>
      <c r="X23" s="8"/>
    </row>
    <row r="24" spans="1:24" ht="35.1" customHeight="1">
      <c r="A24" s="254">
        <v>7</v>
      </c>
      <c r="B24" s="244" t="s">
        <v>188</v>
      </c>
      <c r="C24" s="244" t="s">
        <v>181</v>
      </c>
      <c r="D24" s="163" t="s">
        <v>189</v>
      </c>
      <c r="E24" s="165">
        <v>1</v>
      </c>
      <c r="F24" s="172" t="s">
        <v>192</v>
      </c>
      <c r="G24" s="281" t="s">
        <v>241</v>
      </c>
      <c r="H24" s="282">
        <v>406.34</v>
      </c>
      <c r="I24" s="2"/>
      <c r="J24" s="2"/>
      <c r="K24" s="95"/>
      <c r="L24" s="283" t="s">
        <v>278</v>
      </c>
      <c r="M24" s="286" t="s">
        <v>272</v>
      </c>
      <c r="N24" s="88"/>
      <c r="O24" s="88"/>
      <c r="P24" s="88"/>
      <c r="Q24" s="88"/>
      <c r="R24" s="88"/>
      <c r="S24" s="88"/>
      <c r="T24" s="88"/>
      <c r="U24" s="88"/>
      <c r="V24" s="88">
        <v>1</v>
      </c>
      <c r="W24" s="268">
        <v>271.24</v>
      </c>
      <c r="X24" s="8"/>
    </row>
    <row r="25" spans="1:24" ht="35.1" customHeight="1">
      <c r="A25" s="254"/>
      <c r="B25" s="244"/>
      <c r="C25" s="244"/>
      <c r="D25" s="163" t="s">
        <v>190</v>
      </c>
      <c r="E25" s="165">
        <v>2</v>
      </c>
      <c r="F25" s="172" t="s">
        <v>193</v>
      </c>
      <c r="G25" s="281"/>
      <c r="H25" s="282"/>
      <c r="I25" s="2"/>
      <c r="J25" s="2"/>
      <c r="K25" s="95"/>
      <c r="L25" s="285"/>
      <c r="M25" s="286"/>
      <c r="N25" s="88"/>
      <c r="O25" s="88"/>
      <c r="P25" s="88"/>
      <c r="Q25" s="88"/>
      <c r="R25" s="88"/>
      <c r="S25" s="88"/>
      <c r="T25" s="88"/>
      <c r="U25" s="88"/>
      <c r="V25" s="88">
        <v>1</v>
      </c>
      <c r="W25" s="287"/>
      <c r="X25" s="8"/>
    </row>
    <row r="26" spans="1:24" ht="35.1" customHeight="1">
      <c r="A26" s="254"/>
      <c r="B26" s="244"/>
      <c r="C26" s="244"/>
      <c r="D26" s="163" t="s">
        <v>191</v>
      </c>
      <c r="E26" s="165">
        <v>3</v>
      </c>
      <c r="F26" s="172" t="s">
        <v>194</v>
      </c>
      <c r="G26" s="281"/>
      <c r="H26" s="282"/>
      <c r="I26" s="2"/>
      <c r="J26" s="2"/>
      <c r="K26" s="95"/>
      <c r="L26" s="284"/>
      <c r="M26" s="286"/>
      <c r="N26" s="59"/>
      <c r="O26" s="59">
        <v>1</v>
      </c>
      <c r="P26" s="187"/>
      <c r="Q26" s="187"/>
      <c r="R26" s="187"/>
      <c r="S26" s="187"/>
      <c r="T26" s="187"/>
      <c r="U26" s="187"/>
      <c r="V26" s="187"/>
      <c r="W26" s="269"/>
      <c r="X26" s="8" t="s">
        <v>357</v>
      </c>
    </row>
    <row r="27" spans="1:24" ht="35.1" customHeight="1">
      <c r="A27" s="254">
        <v>8</v>
      </c>
      <c r="B27" s="244" t="s">
        <v>195</v>
      </c>
      <c r="C27" s="244" t="s">
        <v>181</v>
      </c>
      <c r="D27" s="164" t="s">
        <v>196</v>
      </c>
      <c r="E27" s="165">
        <v>1</v>
      </c>
      <c r="F27" s="172" t="s">
        <v>198</v>
      </c>
      <c r="G27" s="281" t="s">
        <v>257</v>
      </c>
      <c r="H27" s="282">
        <v>273.11</v>
      </c>
      <c r="I27" s="2"/>
      <c r="J27" s="2"/>
      <c r="K27" s="95"/>
      <c r="L27" s="283" t="s">
        <v>279</v>
      </c>
      <c r="M27" s="279" t="s">
        <v>272</v>
      </c>
      <c r="N27" s="47"/>
      <c r="O27" s="47"/>
      <c r="P27" s="47"/>
      <c r="Q27" s="47"/>
      <c r="R27" s="87"/>
      <c r="S27" s="46"/>
      <c r="T27" s="46"/>
      <c r="U27" s="46"/>
      <c r="V27" s="46"/>
      <c r="W27" s="268">
        <v>111.35</v>
      </c>
      <c r="X27" s="8"/>
    </row>
    <row r="28" spans="1:24" ht="35.1" customHeight="1">
      <c r="A28" s="254"/>
      <c r="B28" s="244"/>
      <c r="C28" s="244"/>
      <c r="D28" s="164" t="s">
        <v>197</v>
      </c>
      <c r="E28" s="165">
        <v>2</v>
      </c>
      <c r="F28" s="172" t="s">
        <v>199</v>
      </c>
      <c r="G28" s="281"/>
      <c r="H28" s="282"/>
      <c r="I28" s="2"/>
      <c r="J28" s="2"/>
      <c r="K28" s="95"/>
      <c r="L28" s="284"/>
      <c r="M28" s="280"/>
      <c r="N28" s="47"/>
      <c r="O28" s="47"/>
      <c r="P28" s="47"/>
      <c r="Q28" s="47"/>
      <c r="R28" s="47"/>
      <c r="S28" s="47"/>
      <c r="T28" s="87">
        <v>1</v>
      </c>
      <c r="U28" s="46"/>
      <c r="V28" s="46"/>
      <c r="W28" s="269"/>
      <c r="X28" s="8"/>
    </row>
    <row r="29" spans="1:24" ht="15" customHeight="1">
      <c r="A29" s="10"/>
      <c r="B29" s="278" t="s">
        <v>22</v>
      </c>
      <c r="C29" s="278"/>
      <c r="D29" s="278"/>
      <c r="E29" s="7">
        <f>SUM(E28,E26,E23,E20,E18,E15,E12,E10)</f>
        <v>21</v>
      </c>
      <c r="F29" s="64"/>
      <c r="G29" s="64"/>
      <c r="H29" s="17">
        <f>SUM(H8:H28)</f>
        <v>2835.27</v>
      </c>
      <c r="I29" s="17"/>
      <c r="J29" s="17"/>
      <c r="K29" s="11">
        <f>SUM(K8:K28)</f>
        <v>3</v>
      </c>
      <c r="L29" s="11"/>
      <c r="M29" s="11"/>
      <c r="N29" s="11">
        <f t="shared" ref="N29:W29" si="0">SUM(N8:N28)</f>
        <v>0</v>
      </c>
      <c r="O29" s="11">
        <f t="shared" si="0"/>
        <v>2</v>
      </c>
      <c r="P29" s="11">
        <f t="shared" si="0"/>
        <v>0</v>
      </c>
      <c r="Q29" s="11">
        <f t="shared" si="0"/>
        <v>0</v>
      </c>
      <c r="R29" s="11">
        <f>SUM(R8:R28)</f>
        <v>0</v>
      </c>
      <c r="S29" s="11">
        <f>SUM(S8:S28)</f>
        <v>0</v>
      </c>
      <c r="T29" s="11">
        <f>SUM(T8:T28)</f>
        <v>4</v>
      </c>
      <c r="U29" s="11">
        <f>SUM(U8:U28)</f>
        <v>7</v>
      </c>
      <c r="V29" s="11">
        <f t="shared" si="0"/>
        <v>4</v>
      </c>
      <c r="W29" s="17">
        <f t="shared" si="0"/>
        <v>1329.6399999999999</v>
      </c>
      <c r="X29" s="79"/>
    </row>
  </sheetData>
  <mergeCells count="93">
    <mergeCell ref="A2:X2"/>
    <mergeCell ref="L13:L15"/>
    <mergeCell ref="L19:L20"/>
    <mergeCell ref="M19:M20"/>
    <mergeCell ref="M13:M15"/>
    <mergeCell ref="K5:V5"/>
    <mergeCell ref="L8:L10"/>
    <mergeCell ref="N6:N7"/>
    <mergeCell ref="O6:O7"/>
    <mergeCell ref="P6:P7"/>
    <mergeCell ref="Q6:R6"/>
    <mergeCell ref="S6:T6"/>
    <mergeCell ref="U6:U7"/>
    <mergeCell ref="G5:G7"/>
    <mergeCell ref="H5:H7"/>
    <mergeCell ref="I5:I7"/>
    <mergeCell ref="W5:W7"/>
    <mergeCell ref="V6:V7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A3:V3"/>
    <mergeCell ref="X5:X7"/>
    <mergeCell ref="K6:K7"/>
    <mergeCell ref="L6:L7"/>
    <mergeCell ref="M6:M7"/>
    <mergeCell ref="J5:J7"/>
    <mergeCell ref="W13:W15"/>
    <mergeCell ref="M8:M10"/>
    <mergeCell ref="W8:W10"/>
    <mergeCell ref="A11:A12"/>
    <mergeCell ref="B11:B12"/>
    <mergeCell ref="C11:C12"/>
    <mergeCell ref="G11:G12"/>
    <mergeCell ref="H11:H12"/>
    <mergeCell ref="L11:L12"/>
    <mergeCell ref="M11:M12"/>
    <mergeCell ref="W11:W12"/>
    <mergeCell ref="A8:A10"/>
    <mergeCell ref="B8:B10"/>
    <mergeCell ref="C8:C10"/>
    <mergeCell ref="G8:G10"/>
    <mergeCell ref="H8:H10"/>
    <mergeCell ref="A13:A15"/>
    <mergeCell ref="B13:B15"/>
    <mergeCell ref="C13:C15"/>
    <mergeCell ref="G13:G15"/>
    <mergeCell ref="H13:H15"/>
    <mergeCell ref="M16:M18"/>
    <mergeCell ref="W21:W23"/>
    <mergeCell ref="A19:A20"/>
    <mergeCell ref="B19:B20"/>
    <mergeCell ref="C19:C20"/>
    <mergeCell ref="G19:G20"/>
    <mergeCell ref="H19:H20"/>
    <mergeCell ref="W19:W20"/>
    <mergeCell ref="A16:A18"/>
    <mergeCell ref="B16:B18"/>
    <mergeCell ref="C16:C18"/>
    <mergeCell ref="G16:G18"/>
    <mergeCell ref="H16:H18"/>
    <mergeCell ref="L16:L18"/>
    <mergeCell ref="W16:W18"/>
    <mergeCell ref="M21:M23"/>
    <mergeCell ref="L24:L26"/>
    <mergeCell ref="M24:M26"/>
    <mergeCell ref="W24:W26"/>
    <mergeCell ref="A21:A23"/>
    <mergeCell ref="B21:B23"/>
    <mergeCell ref="C21:C23"/>
    <mergeCell ref="G21:G23"/>
    <mergeCell ref="H21:H23"/>
    <mergeCell ref="L21:L23"/>
    <mergeCell ref="A24:A26"/>
    <mergeCell ref="B24:B26"/>
    <mergeCell ref="C24:C26"/>
    <mergeCell ref="G24:G26"/>
    <mergeCell ref="H24:H26"/>
    <mergeCell ref="M27:M28"/>
    <mergeCell ref="W27:W28"/>
    <mergeCell ref="B29:D29"/>
    <mergeCell ref="A27:A28"/>
    <mergeCell ref="B27:B28"/>
    <mergeCell ref="C27:C28"/>
    <mergeCell ref="G27:G28"/>
    <mergeCell ref="H27:H28"/>
    <mergeCell ref="L27:L28"/>
  </mergeCells>
  <pageMargins left="0.26" right="0.16" top="0.24" bottom="0.13" header="0.13" footer="0.13"/>
  <pageSetup scale="77" orientation="landscape" r:id="rId1"/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26"/>
  <sheetViews>
    <sheetView view="pageBreakPreview" zoomScaleSheetLayoutView="100" workbookViewId="0">
      <pane xSplit="1" ySplit="7" topLeftCell="B21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Q24" sqref="Q24"/>
    </sheetView>
  </sheetViews>
  <sheetFormatPr defaultRowHeight="15"/>
  <cols>
    <col min="1" max="1" width="3" customWidth="1"/>
    <col min="2" max="2" width="7.5703125" customWidth="1"/>
    <col min="3" max="3" width="9.85546875" customWidth="1"/>
    <col min="4" max="4" width="11.28515625" customWidth="1"/>
    <col min="5" max="5" width="3.5703125" style="175" customWidth="1"/>
    <col min="6" max="6" width="16.5703125" customWidth="1"/>
    <col min="7" max="7" width="17.140625" customWidth="1"/>
    <col min="8" max="8" width="8.42578125" customWidth="1"/>
    <col min="9" max="9" width="3" customWidth="1"/>
    <col min="10" max="11" width="9.28515625" style="56" customWidth="1"/>
    <col min="12" max="20" width="4.7109375" customWidth="1"/>
    <col min="21" max="21" width="7.28515625" customWidth="1"/>
    <col min="22" max="22" width="11.42578125" customWidth="1"/>
  </cols>
  <sheetData>
    <row r="1" spans="1:22">
      <c r="A1" s="219" t="s">
        <v>19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</row>
    <row r="2" spans="1:22">
      <c r="A2" s="220" t="str">
        <f>'Patna (West)'!A2</f>
        <v>Progress Report for the construction of Girls Hostel (2009-10)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</row>
    <row r="3" spans="1:22">
      <c r="A3" s="246" t="s">
        <v>324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63" t="str">
        <f>Summary!V3</f>
        <v>Date:-31.05.2015</v>
      </c>
      <c r="V3" s="264"/>
    </row>
    <row r="4" spans="1:22" ht="25.5" customHeight="1">
      <c r="A4" s="254" t="s">
        <v>303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</row>
    <row r="5" spans="1:22" ht="15" customHeight="1">
      <c r="A5" s="218" t="s">
        <v>0</v>
      </c>
      <c r="B5" s="218" t="s">
        <v>1</v>
      </c>
      <c r="C5" s="218" t="s">
        <v>2</v>
      </c>
      <c r="D5" s="218" t="s">
        <v>3</v>
      </c>
      <c r="E5" s="218" t="s">
        <v>0</v>
      </c>
      <c r="F5" s="218" t="s">
        <v>4</v>
      </c>
      <c r="G5" s="218" t="s">
        <v>5</v>
      </c>
      <c r="H5" s="218" t="s">
        <v>6</v>
      </c>
      <c r="I5" s="229" t="s">
        <v>16</v>
      </c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18" t="s">
        <v>21</v>
      </c>
      <c r="V5" s="228" t="s">
        <v>14</v>
      </c>
    </row>
    <row r="6" spans="1:22" ht="24" customHeight="1">
      <c r="A6" s="218"/>
      <c r="B6" s="218"/>
      <c r="C6" s="218"/>
      <c r="D6" s="218"/>
      <c r="E6" s="218"/>
      <c r="F6" s="218"/>
      <c r="G6" s="218"/>
      <c r="H6" s="218"/>
      <c r="I6" s="218" t="s">
        <v>7</v>
      </c>
      <c r="J6" s="218" t="s">
        <v>268</v>
      </c>
      <c r="K6" s="218" t="s">
        <v>269</v>
      </c>
      <c r="L6" s="229" t="s">
        <v>348</v>
      </c>
      <c r="M6" s="218" t="s">
        <v>10</v>
      </c>
      <c r="N6" s="218" t="s">
        <v>9</v>
      </c>
      <c r="O6" s="218" t="s">
        <v>17</v>
      </c>
      <c r="P6" s="218"/>
      <c r="Q6" s="218" t="s">
        <v>18</v>
      </c>
      <c r="R6" s="218"/>
      <c r="S6" s="218" t="s">
        <v>13</v>
      </c>
      <c r="T6" s="218" t="s">
        <v>8</v>
      </c>
      <c r="U6" s="218"/>
      <c r="V6" s="228"/>
    </row>
    <row r="7" spans="1:22" ht="19.5" customHeight="1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29"/>
      <c r="M7" s="218"/>
      <c r="N7" s="218"/>
      <c r="O7" s="160" t="s">
        <v>11</v>
      </c>
      <c r="P7" s="160" t="s">
        <v>12</v>
      </c>
      <c r="Q7" s="160" t="s">
        <v>11</v>
      </c>
      <c r="R7" s="160" t="s">
        <v>12</v>
      </c>
      <c r="S7" s="218"/>
      <c r="T7" s="218"/>
      <c r="U7" s="218"/>
      <c r="V7" s="228"/>
    </row>
    <row r="8" spans="1:22" ht="35.1" customHeight="1">
      <c r="A8" s="248">
        <v>1</v>
      </c>
      <c r="B8" s="244" t="s">
        <v>40</v>
      </c>
      <c r="C8" s="265" t="s">
        <v>41</v>
      </c>
      <c r="D8" s="163" t="s">
        <v>42</v>
      </c>
      <c r="E8" s="176">
        <v>1</v>
      </c>
      <c r="F8" s="172" t="s">
        <v>49</v>
      </c>
      <c r="G8" s="281" t="s">
        <v>229</v>
      </c>
      <c r="H8" s="307">
        <v>418.03</v>
      </c>
      <c r="I8" s="26"/>
      <c r="J8" s="279" t="s">
        <v>280</v>
      </c>
      <c r="K8" s="279" t="s">
        <v>272</v>
      </c>
      <c r="L8" s="42"/>
      <c r="M8" s="42"/>
      <c r="N8" s="42"/>
      <c r="O8" s="42"/>
      <c r="P8" s="42"/>
      <c r="Q8" s="42"/>
      <c r="R8" s="42"/>
      <c r="S8" s="42">
        <v>1</v>
      </c>
      <c r="T8" s="43"/>
      <c r="U8" s="306">
        <v>296.11</v>
      </c>
      <c r="V8" s="1"/>
    </row>
    <row r="9" spans="1:22" ht="35.1" customHeight="1">
      <c r="A9" s="248"/>
      <c r="B9" s="244"/>
      <c r="C9" s="265"/>
      <c r="D9" s="163" t="s">
        <v>43</v>
      </c>
      <c r="E9" s="176">
        <v>2</v>
      </c>
      <c r="F9" s="172" t="s">
        <v>50</v>
      </c>
      <c r="G9" s="281"/>
      <c r="H9" s="307"/>
      <c r="I9" s="26"/>
      <c r="J9" s="297"/>
      <c r="K9" s="297"/>
      <c r="L9" s="42"/>
      <c r="M9" s="42"/>
      <c r="N9" s="42"/>
      <c r="O9" s="42"/>
      <c r="P9" s="42"/>
      <c r="Q9" s="42"/>
      <c r="R9" s="42"/>
      <c r="S9" s="42">
        <v>1</v>
      </c>
      <c r="T9" s="43"/>
      <c r="U9" s="306"/>
      <c r="V9" s="2"/>
    </row>
    <row r="10" spans="1:22" ht="35.1" customHeight="1">
      <c r="A10" s="248"/>
      <c r="B10" s="244"/>
      <c r="C10" s="265"/>
      <c r="D10" s="163" t="s">
        <v>44</v>
      </c>
      <c r="E10" s="176">
        <v>3</v>
      </c>
      <c r="F10" s="172" t="s">
        <v>51</v>
      </c>
      <c r="G10" s="281"/>
      <c r="H10" s="307"/>
      <c r="I10" s="26"/>
      <c r="J10" s="280"/>
      <c r="K10" s="280"/>
      <c r="L10" s="42"/>
      <c r="M10" s="42"/>
      <c r="N10" s="42"/>
      <c r="O10" s="42"/>
      <c r="P10" s="42"/>
      <c r="Q10" s="42"/>
      <c r="R10" s="42"/>
      <c r="S10" s="42">
        <v>1</v>
      </c>
      <c r="T10" s="43"/>
      <c r="U10" s="306"/>
      <c r="V10" s="1"/>
    </row>
    <row r="11" spans="1:22" ht="35.1" customHeight="1">
      <c r="A11" s="248">
        <v>2</v>
      </c>
      <c r="B11" s="244" t="s">
        <v>45</v>
      </c>
      <c r="C11" s="265" t="s">
        <v>41</v>
      </c>
      <c r="D11" s="163" t="s">
        <v>46</v>
      </c>
      <c r="E11" s="176">
        <v>1</v>
      </c>
      <c r="F11" s="172" t="s">
        <v>52</v>
      </c>
      <c r="G11" s="281" t="s">
        <v>344</v>
      </c>
      <c r="H11" s="307">
        <v>422.44</v>
      </c>
      <c r="I11" s="26"/>
      <c r="J11" s="288"/>
      <c r="K11" s="288"/>
      <c r="L11" s="60"/>
      <c r="M11" s="60"/>
      <c r="N11" s="60"/>
      <c r="O11" s="60"/>
      <c r="P11" s="60">
        <v>1</v>
      </c>
      <c r="Q11" s="43"/>
      <c r="R11" s="43"/>
      <c r="S11" s="43"/>
      <c r="T11" s="43"/>
      <c r="U11" s="308">
        <v>57.96</v>
      </c>
      <c r="V11" s="1"/>
    </row>
    <row r="12" spans="1:22" ht="35.1" customHeight="1">
      <c r="A12" s="248"/>
      <c r="B12" s="244"/>
      <c r="C12" s="265"/>
      <c r="D12" s="163" t="s">
        <v>47</v>
      </c>
      <c r="E12" s="176">
        <v>2</v>
      </c>
      <c r="F12" s="172" t="s">
        <v>53</v>
      </c>
      <c r="G12" s="281"/>
      <c r="H12" s="307"/>
      <c r="I12" s="26"/>
      <c r="J12" s="289"/>
      <c r="K12" s="289"/>
      <c r="L12" s="60"/>
      <c r="M12" s="60"/>
      <c r="N12" s="60"/>
      <c r="O12" s="60"/>
      <c r="P12" s="60">
        <v>1</v>
      </c>
      <c r="Q12" s="43"/>
      <c r="R12" s="43"/>
      <c r="S12" s="43"/>
      <c r="T12" s="43"/>
      <c r="U12" s="308"/>
      <c r="V12" s="1"/>
    </row>
    <row r="13" spans="1:22" ht="35.1" customHeight="1">
      <c r="A13" s="248"/>
      <c r="B13" s="244"/>
      <c r="C13" s="265"/>
      <c r="D13" s="163" t="s">
        <v>48</v>
      </c>
      <c r="E13" s="176">
        <v>3</v>
      </c>
      <c r="F13" s="172" t="s">
        <v>54</v>
      </c>
      <c r="G13" s="281"/>
      <c r="H13" s="307"/>
      <c r="I13" s="26"/>
      <c r="J13" s="290"/>
      <c r="K13" s="290"/>
      <c r="L13" s="60"/>
      <c r="M13" s="60"/>
      <c r="N13" s="60">
        <v>1</v>
      </c>
      <c r="O13" s="43"/>
      <c r="P13" s="43"/>
      <c r="Q13" s="43"/>
      <c r="R13" s="43"/>
      <c r="S13" s="43"/>
      <c r="T13" s="43"/>
      <c r="U13" s="308"/>
      <c r="V13" s="1"/>
    </row>
    <row r="14" spans="1:22" ht="35.1" customHeight="1">
      <c r="A14" s="248">
        <v>3</v>
      </c>
      <c r="B14" s="244" t="s">
        <v>55</v>
      </c>
      <c r="C14" s="265" t="s">
        <v>41</v>
      </c>
      <c r="D14" s="164" t="s">
        <v>56</v>
      </c>
      <c r="E14" s="176">
        <v>1</v>
      </c>
      <c r="F14" s="172" t="s">
        <v>59</v>
      </c>
      <c r="G14" s="281" t="s">
        <v>321</v>
      </c>
      <c r="H14" s="307">
        <v>429.49</v>
      </c>
      <c r="I14" s="26"/>
      <c r="J14" s="288"/>
      <c r="K14" s="288"/>
      <c r="L14" s="60"/>
      <c r="M14" s="60"/>
      <c r="N14" s="60"/>
      <c r="O14" s="60">
        <v>1</v>
      </c>
      <c r="P14" s="43"/>
      <c r="Q14" s="43"/>
      <c r="R14" s="43"/>
      <c r="S14" s="43"/>
      <c r="T14" s="43"/>
      <c r="U14" s="308">
        <v>40.04</v>
      </c>
      <c r="V14" s="1"/>
    </row>
    <row r="15" spans="1:22" ht="35.1" customHeight="1">
      <c r="A15" s="248"/>
      <c r="B15" s="244"/>
      <c r="C15" s="265"/>
      <c r="D15" s="164" t="s">
        <v>57</v>
      </c>
      <c r="E15" s="176">
        <v>2</v>
      </c>
      <c r="F15" s="172" t="s">
        <v>60</v>
      </c>
      <c r="G15" s="281"/>
      <c r="H15" s="307"/>
      <c r="I15" s="26"/>
      <c r="J15" s="289"/>
      <c r="K15" s="289"/>
      <c r="L15" s="60"/>
      <c r="M15" s="60"/>
      <c r="N15" s="60"/>
      <c r="O15" s="60"/>
      <c r="P15" s="60">
        <v>1</v>
      </c>
      <c r="Q15" s="43"/>
      <c r="R15" s="43"/>
      <c r="S15" s="43"/>
      <c r="T15" s="43"/>
      <c r="U15" s="308"/>
      <c r="V15" s="1"/>
    </row>
    <row r="16" spans="1:22" ht="35.1" customHeight="1">
      <c r="A16" s="248"/>
      <c r="B16" s="244"/>
      <c r="C16" s="265"/>
      <c r="D16" s="164" t="s">
        <v>58</v>
      </c>
      <c r="E16" s="176">
        <v>3</v>
      </c>
      <c r="F16" s="172" t="s">
        <v>61</v>
      </c>
      <c r="G16" s="281"/>
      <c r="H16" s="307"/>
      <c r="I16" s="26"/>
      <c r="J16" s="290"/>
      <c r="K16" s="290"/>
      <c r="L16" s="60"/>
      <c r="M16" s="60"/>
      <c r="N16" s="60"/>
      <c r="O16" s="60">
        <v>1</v>
      </c>
      <c r="P16" s="43"/>
      <c r="Q16" s="43"/>
      <c r="R16" s="43"/>
      <c r="S16" s="43"/>
      <c r="T16" s="43"/>
      <c r="U16" s="308"/>
      <c r="V16" s="1"/>
    </row>
    <row r="17" spans="1:22" ht="35.1" customHeight="1">
      <c r="A17" s="248">
        <v>4</v>
      </c>
      <c r="B17" s="244" t="s">
        <v>62</v>
      </c>
      <c r="C17" s="265" t="s">
        <v>41</v>
      </c>
      <c r="D17" s="163" t="s">
        <v>63</v>
      </c>
      <c r="E17" s="161">
        <v>1</v>
      </c>
      <c r="F17" s="172" t="s">
        <v>66</v>
      </c>
      <c r="G17" s="281" t="s">
        <v>345</v>
      </c>
      <c r="H17" s="309">
        <v>416.75</v>
      </c>
      <c r="I17" s="26">
        <v>1</v>
      </c>
      <c r="J17" s="288"/>
      <c r="K17" s="288"/>
      <c r="L17" s="43"/>
      <c r="M17" s="43"/>
      <c r="N17" s="43"/>
      <c r="O17" s="43"/>
      <c r="P17" s="43"/>
      <c r="Q17" s="43"/>
      <c r="R17" s="43"/>
      <c r="S17" s="43"/>
      <c r="T17" s="43"/>
      <c r="U17" s="308">
        <v>24.99</v>
      </c>
      <c r="V17" s="1"/>
    </row>
    <row r="18" spans="1:22" ht="35.1" customHeight="1">
      <c r="A18" s="248"/>
      <c r="B18" s="244"/>
      <c r="C18" s="265"/>
      <c r="D18" s="163" t="s">
        <v>64</v>
      </c>
      <c r="E18" s="161">
        <v>2</v>
      </c>
      <c r="F18" s="172" t="s">
        <v>67</v>
      </c>
      <c r="G18" s="281"/>
      <c r="H18" s="309"/>
      <c r="I18" s="26">
        <v>1</v>
      </c>
      <c r="J18" s="289"/>
      <c r="K18" s="289"/>
      <c r="L18" s="43"/>
      <c r="M18" s="43"/>
      <c r="N18" s="43"/>
      <c r="O18" s="43"/>
      <c r="P18" s="43"/>
      <c r="Q18" s="43"/>
      <c r="R18" s="43"/>
      <c r="S18" s="43"/>
      <c r="T18" s="43"/>
      <c r="U18" s="308"/>
      <c r="V18" s="1"/>
    </row>
    <row r="19" spans="1:22" ht="35.1" customHeight="1">
      <c r="A19" s="248"/>
      <c r="B19" s="244"/>
      <c r="C19" s="265"/>
      <c r="D19" s="163" t="s">
        <v>65</v>
      </c>
      <c r="E19" s="161">
        <v>3</v>
      </c>
      <c r="F19" s="172" t="s">
        <v>68</v>
      </c>
      <c r="G19" s="281"/>
      <c r="H19" s="309"/>
      <c r="I19" s="26"/>
      <c r="J19" s="290"/>
      <c r="K19" s="290"/>
      <c r="L19" s="60"/>
      <c r="M19" s="60"/>
      <c r="N19" s="60"/>
      <c r="O19" s="60"/>
      <c r="P19" s="60">
        <v>1</v>
      </c>
      <c r="Q19" s="43"/>
      <c r="R19" s="43"/>
      <c r="S19" s="43"/>
      <c r="T19" s="43"/>
      <c r="U19" s="308"/>
      <c r="V19" s="1"/>
    </row>
    <row r="20" spans="1:22" ht="35.1" customHeight="1">
      <c r="A20" s="248">
        <v>5</v>
      </c>
      <c r="B20" s="244" t="s">
        <v>69</v>
      </c>
      <c r="C20" s="265" t="s">
        <v>41</v>
      </c>
      <c r="D20" s="163" t="s">
        <v>70</v>
      </c>
      <c r="E20" s="161">
        <v>1</v>
      </c>
      <c r="F20" s="172" t="s">
        <v>73</v>
      </c>
      <c r="G20" s="281" t="s">
        <v>230</v>
      </c>
      <c r="H20" s="307">
        <v>414.91</v>
      </c>
      <c r="I20" s="26"/>
      <c r="J20" s="279" t="s">
        <v>280</v>
      </c>
      <c r="K20" s="279" t="s">
        <v>272</v>
      </c>
      <c r="L20" s="42"/>
      <c r="M20" s="42"/>
      <c r="N20" s="42"/>
      <c r="O20" s="42"/>
      <c r="P20" s="42"/>
      <c r="Q20" s="42"/>
      <c r="R20" s="42"/>
      <c r="S20" s="42">
        <v>1</v>
      </c>
      <c r="T20" s="43"/>
      <c r="U20" s="308">
        <v>312.93</v>
      </c>
      <c r="V20" s="1"/>
    </row>
    <row r="21" spans="1:22" ht="35.1" customHeight="1">
      <c r="A21" s="248"/>
      <c r="B21" s="244"/>
      <c r="C21" s="265"/>
      <c r="D21" s="163" t="s">
        <v>71</v>
      </c>
      <c r="E21" s="161">
        <v>2</v>
      </c>
      <c r="F21" s="172" t="s">
        <v>74</v>
      </c>
      <c r="G21" s="281"/>
      <c r="H21" s="307"/>
      <c r="I21" s="26"/>
      <c r="J21" s="297"/>
      <c r="K21" s="297"/>
      <c r="L21" s="42"/>
      <c r="M21" s="42"/>
      <c r="N21" s="42"/>
      <c r="O21" s="42"/>
      <c r="P21" s="42"/>
      <c r="Q21" s="42"/>
      <c r="R21" s="42"/>
      <c r="S21" s="42">
        <v>1</v>
      </c>
      <c r="T21" s="43"/>
      <c r="U21" s="308"/>
      <c r="V21" s="2"/>
    </row>
    <row r="22" spans="1:22" ht="35.1" customHeight="1">
      <c r="A22" s="248"/>
      <c r="B22" s="244"/>
      <c r="C22" s="265"/>
      <c r="D22" s="163" t="s">
        <v>72</v>
      </c>
      <c r="E22" s="161">
        <v>3</v>
      </c>
      <c r="F22" s="172" t="s">
        <v>75</v>
      </c>
      <c r="G22" s="281"/>
      <c r="H22" s="307"/>
      <c r="I22" s="26"/>
      <c r="J22" s="280"/>
      <c r="K22" s="280"/>
      <c r="L22" s="42"/>
      <c r="M22" s="42"/>
      <c r="N22" s="42"/>
      <c r="O22" s="42"/>
      <c r="P22" s="42"/>
      <c r="Q22" s="42"/>
      <c r="R22" s="42"/>
      <c r="S22" s="42">
        <v>1</v>
      </c>
      <c r="T22" s="43"/>
      <c r="U22" s="308"/>
      <c r="V22" s="1"/>
    </row>
    <row r="23" spans="1:22" ht="35.1" customHeight="1">
      <c r="A23" s="248">
        <v>6</v>
      </c>
      <c r="B23" s="244" t="s">
        <v>76</v>
      </c>
      <c r="C23" s="265" t="s">
        <v>41</v>
      </c>
      <c r="D23" s="164" t="s">
        <v>77</v>
      </c>
      <c r="E23" s="161">
        <v>1</v>
      </c>
      <c r="F23" s="172" t="s">
        <v>79</v>
      </c>
      <c r="G23" s="281" t="s">
        <v>231</v>
      </c>
      <c r="H23" s="310">
        <v>273.7</v>
      </c>
      <c r="I23" s="26"/>
      <c r="J23" s="279" t="s">
        <v>280</v>
      </c>
      <c r="K23" s="279" t="s">
        <v>288</v>
      </c>
      <c r="L23" s="42"/>
      <c r="M23" s="42"/>
      <c r="N23" s="42"/>
      <c r="O23" s="42"/>
      <c r="P23" s="42"/>
      <c r="Q23" s="42"/>
      <c r="R23" s="42"/>
      <c r="S23" s="42">
        <v>1</v>
      </c>
      <c r="T23" s="43"/>
      <c r="U23" s="308">
        <v>127.52</v>
      </c>
      <c r="V23" s="1"/>
    </row>
    <row r="24" spans="1:22" ht="35.1" customHeight="1">
      <c r="A24" s="248"/>
      <c r="B24" s="244"/>
      <c r="C24" s="265"/>
      <c r="D24" s="164" t="s">
        <v>78</v>
      </c>
      <c r="E24" s="161">
        <v>2</v>
      </c>
      <c r="F24" s="172" t="s">
        <v>80</v>
      </c>
      <c r="G24" s="281"/>
      <c r="H24" s="310"/>
      <c r="I24" s="26"/>
      <c r="J24" s="280"/>
      <c r="K24" s="280"/>
      <c r="L24" s="60"/>
      <c r="M24" s="60"/>
      <c r="N24" s="60"/>
      <c r="O24" s="60"/>
      <c r="P24" s="60"/>
      <c r="Q24" s="60">
        <v>1</v>
      </c>
      <c r="R24" s="1"/>
      <c r="S24" s="1"/>
      <c r="T24" s="1"/>
      <c r="U24" s="308"/>
      <c r="V24" s="2"/>
    </row>
    <row r="25" spans="1:22" ht="16.5" customHeight="1">
      <c r="A25" s="4"/>
      <c r="B25" s="278" t="s">
        <v>22</v>
      </c>
      <c r="C25" s="278"/>
      <c r="D25" s="278"/>
      <c r="E25" s="173">
        <f>SUM(E24,E22,E19,E16,E13,E10)</f>
        <v>17</v>
      </c>
      <c r="F25" s="15"/>
      <c r="G25" s="14"/>
      <c r="H25" s="16">
        <f>SUM(H8:H24)</f>
        <v>2375.3199999999997</v>
      </c>
      <c r="I25" s="16">
        <f>SUM(I8:I24)</f>
        <v>2</v>
      </c>
      <c r="J25" s="16"/>
      <c r="K25" s="114"/>
      <c r="L25" s="16">
        <f t="shared" ref="L25:U25" si="0">SUM(L8:L24)</f>
        <v>0</v>
      </c>
      <c r="M25" s="16">
        <f>SUM(M8:M24)</f>
        <v>0</v>
      </c>
      <c r="N25" s="16">
        <f>SUM(N8:N24)</f>
        <v>1</v>
      </c>
      <c r="O25" s="16">
        <f>SUM(O8:O24)</f>
        <v>2</v>
      </c>
      <c r="P25" s="16">
        <f>SUM(P8:P24)</f>
        <v>4</v>
      </c>
      <c r="Q25" s="16">
        <f>SUM(Q8:Q24)</f>
        <v>1</v>
      </c>
      <c r="R25" s="16">
        <f>SUM(R8:R24)</f>
        <v>0</v>
      </c>
      <c r="S25" s="16">
        <f>SUM(S8:S24)</f>
        <v>7</v>
      </c>
      <c r="T25" s="16">
        <f>SUM(T8:T24)</f>
        <v>0</v>
      </c>
      <c r="U25" s="16">
        <f t="shared" si="0"/>
        <v>859.55</v>
      </c>
      <c r="V25" s="1"/>
    </row>
    <row r="26" spans="1:22">
      <c r="A26" s="1" t="s">
        <v>265</v>
      </c>
      <c r="B26" s="1"/>
      <c r="C26" s="1"/>
      <c r="D26" s="1"/>
      <c r="E26" s="174"/>
      <c r="F26" s="1"/>
      <c r="G26" s="1"/>
      <c r="H26" s="1"/>
      <c r="I26" s="1"/>
      <c r="J26" s="4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mergeCells count="75">
    <mergeCell ref="B25:D25"/>
    <mergeCell ref="K20:K22"/>
    <mergeCell ref="U20:U22"/>
    <mergeCell ref="A23:A24"/>
    <mergeCell ref="B23:B24"/>
    <mergeCell ref="C23:C24"/>
    <mergeCell ref="G23:G24"/>
    <mergeCell ref="H23:H24"/>
    <mergeCell ref="J23:J24"/>
    <mergeCell ref="K23:K24"/>
    <mergeCell ref="U23:U24"/>
    <mergeCell ref="A20:A22"/>
    <mergeCell ref="B20:B22"/>
    <mergeCell ref="C20:C22"/>
    <mergeCell ref="G20:G22"/>
    <mergeCell ref="H20:H22"/>
    <mergeCell ref="J20:J22"/>
    <mergeCell ref="K14:K16"/>
    <mergeCell ref="U14:U16"/>
    <mergeCell ref="A17:A19"/>
    <mergeCell ref="B17:B19"/>
    <mergeCell ref="C17:C19"/>
    <mergeCell ref="G17:G19"/>
    <mergeCell ref="H17:H19"/>
    <mergeCell ref="J17:J19"/>
    <mergeCell ref="K17:K19"/>
    <mergeCell ref="U17:U19"/>
    <mergeCell ref="A14:A16"/>
    <mergeCell ref="B14:B16"/>
    <mergeCell ref="C14:C16"/>
    <mergeCell ref="G14:G16"/>
    <mergeCell ref="H14:H16"/>
    <mergeCell ref="J14:J16"/>
    <mergeCell ref="K8:K10"/>
    <mergeCell ref="U8:U10"/>
    <mergeCell ref="A11:A13"/>
    <mergeCell ref="B11:B13"/>
    <mergeCell ref="C11:C13"/>
    <mergeCell ref="G11:G13"/>
    <mergeCell ref="H11:H13"/>
    <mergeCell ref="J11:J13"/>
    <mergeCell ref="K11:K13"/>
    <mergeCell ref="U11:U13"/>
    <mergeCell ref="A8:A10"/>
    <mergeCell ref="B8:B10"/>
    <mergeCell ref="C8:C10"/>
    <mergeCell ref="G8:G10"/>
    <mergeCell ref="H8:H10"/>
    <mergeCell ref="F5:F7"/>
    <mergeCell ref="G5:G7"/>
    <mergeCell ref="H5:H7"/>
    <mergeCell ref="I5:T5"/>
    <mergeCell ref="J8:J10"/>
    <mergeCell ref="M6:M7"/>
    <mergeCell ref="N6:N7"/>
    <mergeCell ref="O6:P6"/>
    <mergeCell ref="Q6:R6"/>
    <mergeCell ref="U5:U7"/>
    <mergeCell ref="V5:V7"/>
    <mergeCell ref="I6:I7"/>
    <mergeCell ref="J6:J7"/>
    <mergeCell ref="K6:K7"/>
    <mergeCell ref="L6:L7"/>
    <mergeCell ref="S6:S7"/>
    <mergeCell ref="T6:T7"/>
    <mergeCell ref="A1:V1"/>
    <mergeCell ref="A2:V2"/>
    <mergeCell ref="A3:T3"/>
    <mergeCell ref="U3:V3"/>
    <mergeCell ref="A4:V4"/>
    <mergeCell ref="A5:A7"/>
    <mergeCell ref="B5:B7"/>
    <mergeCell ref="C5:C7"/>
    <mergeCell ref="D5:D7"/>
    <mergeCell ref="E5:E7"/>
  </mergeCells>
  <pageMargins left="0.28999999999999998" right="0.05" top="0.4" bottom="0.13" header="0.13" footer="0.1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Darbhanga!Print_Area</vt:lpstr>
      <vt:lpstr>Magadh!Print_Area</vt:lpstr>
      <vt:lpstr>Munger!Print_Area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2015-04-06T06:05:04Z</cp:lastPrinted>
  <dcterms:created xsi:type="dcterms:W3CDTF">2012-03-01T16:49:07Z</dcterms:created>
  <dcterms:modified xsi:type="dcterms:W3CDTF">2015-06-19T07:04:23Z</dcterms:modified>
</cp:coreProperties>
</file>